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mc:AlternateContent xmlns:mc="http://schemas.openxmlformats.org/markup-compatibility/2006">
    <mc:Choice Requires="x15">
      <x15ac:absPath xmlns:x15ac="http://schemas.microsoft.com/office/spreadsheetml/2010/11/ac" url="https://stepchangedebtcharity365-my.sharepoint.com/personal/malcolmmcconn_cccs_co_uk/Documents/Publications/2026/SitR 25/"/>
    </mc:Choice>
  </mc:AlternateContent>
  <xr:revisionPtr revIDLastSave="0" documentId="8_{23114E79-3D76-44E5-948E-7D97FF3ACA6E}" xr6:coauthVersionLast="47" xr6:coauthVersionMax="47" xr10:uidLastSave="{00000000-0000-0000-0000-000000000000}"/>
  <bookViews>
    <workbookView xWindow="-120" yWindow="-120" windowWidth="29040" windowHeight="15720" xr2:uid="{E3E08FE9-6387-48EE-AA3D-F521F24B18E3}"/>
  </bookViews>
  <sheets>
    <sheet name="Scotland in the Red 202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2" i="1" l="1"/>
  <c r="D143" i="1"/>
  <c r="E143" i="1"/>
  <c r="F143" i="1"/>
  <c r="D144" i="1"/>
  <c r="E144" i="1"/>
  <c r="F144" i="1"/>
  <c r="C144" i="1"/>
  <c r="C143" i="1"/>
  <c r="D131" i="1"/>
  <c r="E131" i="1"/>
  <c r="F131" i="1"/>
  <c r="C131" i="1"/>
  <c r="D128" i="1"/>
  <c r="E128" i="1"/>
  <c r="F128" i="1"/>
  <c r="C128" i="1"/>
  <c r="E124" i="1"/>
  <c r="F124" i="1"/>
  <c r="D124" i="1"/>
  <c r="C124" i="1"/>
  <c r="E187" i="1"/>
  <c r="C187" i="1"/>
  <c r="C8" i="1"/>
  <c r="C10" i="1"/>
  <c r="X88" i="1" l="1"/>
  <c r="U32" i="1"/>
  <c r="V32" i="1"/>
  <c r="W32" i="1"/>
  <c r="X32" i="1"/>
  <c r="Y32" i="1"/>
  <c r="T32" i="1"/>
  <c r="E141" i="1"/>
  <c r="C142" i="1"/>
  <c r="C141" i="1"/>
  <c r="E163" i="1" l="1"/>
  <c r="F163" i="1"/>
  <c r="D163" i="1"/>
  <c r="C163" i="1"/>
  <c r="E95" i="1"/>
  <c r="C95" i="1"/>
  <c r="F142" i="1"/>
  <c r="D142" i="1"/>
  <c r="F141" i="1"/>
  <c r="D141" i="1"/>
</calcChain>
</file>

<file path=xl/sharedStrings.xml><?xml version="1.0" encoding="utf-8"?>
<sst xmlns="http://schemas.openxmlformats.org/spreadsheetml/2006/main" count="211" uniqueCount="158">
  <si>
    <t>Scotland in the Red 2025 Data</t>
  </si>
  <si>
    <t>New Scottish clients</t>
  </si>
  <si>
    <t>All new clients</t>
  </si>
  <si>
    <t>Clients with no additional vulnerability</t>
  </si>
  <si>
    <t>% of clients</t>
  </si>
  <si>
    <t>Client with an additional vulnerability</t>
  </si>
  <si>
    <t>Income, expenditure and budgets</t>
  </si>
  <si>
    <t>All clients</t>
  </si>
  <si>
    <t>Vulnerable clients</t>
  </si>
  <si>
    <t>Average monthly income</t>
  </si>
  <si>
    <t>Average expenditure</t>
  </si>
  <si>
    <t>Average budget</t>
  </si>
  <si>
    <t>% of positive budgets</t>
  </si>
  <si>
    <t>% of negative budgets</t>
  </si>
  <si>
    <t>Ave deficit budget</t>
  </si>
  <si>
    <t>Unsecured debts and arrears</t>
  </si>
  <si>
    <t>Average unsecured debts and arrears</t>
  </si>
  <si>
    <t>Ave unsecured debts</t>
  </si>
  <si>
    <t>Average arrears</t>
  </si>
  <si>
    <t>No of debts</t>
  </si>
  <si>
    <t>Unsecured debt - Percentage of clients with debt type</t>
  </si>
  <si>
    <t>Debt type</t>
  </si>
  <si>
    <t>Credit card</t>
  </si>
  <si>
    <t>Personal loan</t>
  </si>
  <si>
    <t>Overdraft</t>
  </si>
  <si>
    <t>Catalogue</t>
  </si>
  <si>
    <t>Hire Purchase</t>
  </si>
  <si>
    <t>Friends and family</t>
  </si>
  <si>
    <t>Store card</t>
  </si>
  <si>
    <t xml:space="preserve"> </t>
  </si>
  <si>
    <t>Payday loan</t>
  </si>
  <si>
    <t>Unsecured debt -  Average debt balance by type</t>
  </si>
  <si>
    <t>Arrears - Percentage of clients with debt type</t>
  </si>
  <si>
    <t>Arrears type</t>
  </si>
  <si>
    <t>Dual fuel</t>
  </si>
  <si>
    <t>Council tax</t>
  </si>
  <si>
    <t>Electricity</t>
  </si>
  <si>
    <t>Gas</t>
  </si>
  <si>
    <t xml:space="preserve">Rent </t>
  </si>
  <si>
    <t>Mortgage</t>
  </si>
  <si>
    <t>Arrears - average debt balance by type</t>
  </si>
  <si>
    <t>Energy</t>
  </si>
  <si>
    <t>Total energy debt </t>
  </si>
  <si>
    <t>Average energy debt </t>
  </si>
  <si>
    <t>% with energy arrears </t>
  </si>
  <si>
    <t>Employment</t>
  </si>
  <si>
    <t>Employment status</t>
  </si>
  <si>
    <t>Full-time employed</t>
  </si>
  <si>
    <t>Part-time employed</t>
  </si>
  <si>
    <t>Zero-hour contract</t>
  </si>
  <si>
    <t>TOTAL: In employment</t>
  </si>
  <si>
    <t>Not working due to illness or disability</t>
  </si>
  <si>
    <t>Unemployed or jobseeker</t>
  </si>
  <si>
    <t>Retired</t>
  </si>
  <si>
    <t>Carer</t>
  </si>
  <si>
    <t>Student</t>
  </si>
  <si>
    <t>Social security</t>
  </si>
  <si>
    <t>Benefit type</t>
  </si>
  <si>
    <t>All clients with benefit (inc Child Benefit)</t>
  </si>
  <si>
    <t>Claiming any benefit other than Child Benefit</t>
  </si>
  <si>
    <t>Claiming any benefit (excl those whose only benefit is Child Benefit)</t>
  </si>
  <si>
    <t>Universal Credit</t>
  </si>
  <si>
    <t>Child Benefit</t>
  </si>
  <si>
    <t>Disability benefits*</t>
  </si>
  <si>
    <t>Housing Benefit</t>
  </si>
  <si>
    <t>Employment Support Allowance (ESA)</t>
  </si>
  <si>
    <t>Child Tax Credit</t>
  </si>
  <si>
    <t>*  Includes Adult DLA, PIP, Attendance Allowance, Adult Disability Payment</t>
  </si>
  <si>
    <t>Housing Tenure</t>
  </si>
  <si>
    <t>Housing type</t>
  </si>
  <si>
    <t>Rent – Housing association/ local authority</t>
  </si>
  <si>
    <t>Rent – Private</t>
  </si>
  <si>
    <t>Board payment (not with family)</t>
  </si>
  <si>
    <t>TOTAL renting</t>
  </si>
  <si>
    <t>Own outright</t>
  </si>
  <si>
    <t>Shared ownership (mortgage and rent)</t>
  </si>
  <si>
    <t>TOTAL ownership</t>
  </si>
  <si>
    <t>Living with family</t>
  </si>
  <si>
    <t>Other housing</t>
  </si>
  <si>
    <t>TOTAL other housing tenure</t>
  </si>
  <si>
    <t>Family composition</t>
  </si>
  <si>
    <t>Couple with children</t>
  </si>
  <si>
    <t>Single with children</t>
  </si>
  <si>
    <t>Couple without children</t>
  </si>
  <si>
    <t>Single without children</t>
  </si>
  <si>
    <t>TOTAL with Children</t>
  </si>
  <si>
    <t>TOTAL without Children</t>
  </si>
  <si>
    <t>TOTAL couple</t>
  </si>
  <si>
    <t>TOTAL single</t>
  </si>
  <si>
    <t>Age</t>
  </si>
  <si>
    <t>Age group</t>
  </si>
  <si>
    <t>Under 25</t>
  </si>
  <si>
    <t>25-39</t>
  </si>
  <si>
    <t>40-59</t>
  </si>
  <si>
    <t>60 plus</t>
  </si>
  <si>
    <t>Average age</t>
  </si>
  <si>
    <t>Gender</t>
  </si>
  <si>
    <t>Female</t>
  </si>
  <si>
    <t>Male</t>
  </si>
  <si>
    <t>Other gender identity</t>
  </si>
  <si>
    <t>&lt;1%</t>
  </si>
  <si>
    <t>Male to female gender gap</t>
  </si>
  <si>
    <t>Vulnerabilities</t>
  </si>
  <si>
    <t>Mental health</t>
  </si>
  <si>
    <t>Neurological or physical</t>
  </si>
  <si>
    <t>Health</t>
  </si>
  <si>
    <t>Family issues</t>
  </si>
  <si>
    <t>Emergency issue</t>
  </si>
  <si>
    <t>Addiction</t>
  </si>
  <si>
    <t>Other vulnerable category</t>
  </si>
  <si>
    <t>Reasons for debt</t>
  </si>
  <si>
    <t>Reason</t>
  </si>
  <si>
    <t>Lack of control over finances</t>
  </si>
  <si>
    <t>Cost of living increase</t>
  </si>
  <si>
    <t>Unemployment or redundancy</t>
  </si>
  <si>
    <t>Injury or health issue</t>
  </si>
  <si>
    <t>Reduced income or benefits</t>
  </si>
  <si>
    <t>Need credit to cover living costs</t>
  </si>
  <si>
    <t>Separation or divorce</t>
  </si>
  <si>
    <t>Other</t>
  </si>
  <si>
    <t>Location</t>
  </si>
  <si>
    <t>Local authority</t>
  </si>
  <si>
    <t>Case %</t>
  </si>
  <si>
    <t>Average unsecured balance</t>
  </si>
  <si>
    <t xml:space="preserve">Average arrears balance </t>
  </si>
  <si>
    <t xml:space="preserve">Average 
arrears 
balance </t>
  </si>
  <si>
    <t>Glasgow City</t>
  </si>
  <si>
    <t>City of Edinburgh</t>
  </si>
  <si>
    <t>North Lanarkshire</t>
  </si>
  <si>
    <t>Fife</t>
  </si>
  <si>
    <t>South Lanarkshire</t>
  </si>
  <si>
    <t>Aberdeenshire</t>
  </si>
  <si>
    <t>Aberdeen City</t>
  </si>
  <si>
    <t>Highland</t>
  </si>
  <si>
    <t>West Lothian</t>
  </si>
  <si>
    <t>Renfrewshire</t>
  </si>
  <si>
    <t>Falkirk</t>
  </si>
  <si>
    <t>East Ayrshire</t>
  </si>
  <si>
    <t>North Ayrshire</t>
  </si>
  <si>
    <t>Dundee City</t>
  </si>
  <si>
    <t>Dumfries and Galloway</t>
  </si>
  <si>
    <t>Perth and Kinross</t>
  </si>
  <si>
    <t>Angus</t>
  </si>
  <si>
    <t>Scottish Borders</t>
  </si>
  <si>
    <t>South Ayrshire</t>
  </si>
  <si>
    <t>East Lothian</t>
  </si>
  <si>
    <t>West Dunbartonshire</t>
  </si>
  <si>
    <t>Midlothian</t>
  </si>
  <si>
    <t>Moray</t>
  </si>
  <si>
    <t>Inverclyde</t>
  </si>
  <si>
    <t>Argyll and Bute</t>
  </si>
  <si>
    <t>East Dunbartonshire</t>
  </si>
  <si>
    <t>Stirling</t>
  </si>
  <si>
    <t>Clackmannanshire</t>
  </si>
  <si>
    <t>East Renfrewshire</t>
  </si>
  <si>
    <t>Na h-Eileanan Siar</t>
  </si>
  <si>
    <t>Shetland Islands</t>
  </si>
  <si>
    <t>Orkney Islands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</si>
</sst>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164" formatCode="0.0%"/>
    <numFmt numFmtId="165" formatCode="_-&quot;£&quot;* #,##0_-;\-&quot;£&quot;* #,##0_-;_-&quot;£&quot;* &quot;-&quot;??_-;_-@_-"/>
    <numFmt numFmtId="166" formatCode="[&lt;0.01]&quot;&lt;1%&quot;;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lbert Sans"/>
    </font>
    <font>
      <b/>
      <sz val="14"/>
      <color theme="1"/>
      <name val="Albert Sans"/>
    </font>
    <font>
      <b/>
      <sz val="12"/>
      <color theme="1"/>
      <name val="Albert Sans"/>
    </font>
    <font>
      <sz val="12"/>
      <color rgb="FFFF0000"/>
      <name val="Albert Sans"/>
    </font>
    <font>
      <b/>
      <sz val="12"/>
      <color rgb="FF000000"/>
      <name val="Albert Sans"/>
    </font>
    <font>
      <b/>
      <sz val="20"/>
      <color theme="1"/>
      <name val="Albert Sans"/>
    </font>
    <font>
      <sz val="12"/>
      <color theme="0"/>
      <name val="Albert Sans"/>
    </font>
    <font>
      <sz val="12"/>
      <name val="Albert Sans"/>
    </font>
  </fonts>
  <fills count="7">
    <fill>
      <patternFill patternType="none"/>
    </fill>
    <fill>
      <patternFill patternType="gray125"/>
    </fill>
    <fill>
      <patternFill patternType="solid">
        <fgColor rgb="FFFF7747"/>
        <bgColor indexed="64"/>
      </patternFill>
    </fill>
    <fill>
      <patternFill patternType="solid">
        <fgColor rgb="FF0AA98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5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9" fontId="2" fillId="4" borderId="13" xfId="2" applyFont="1" applyFill="1" applyBorder="1" applyAlignment="1">
      <alignment horizontal="center" vertical="center" wrapText="1" readingOrder="1"/>
    </xf>
    <xf numFmtId="165" fontId="2" fillId="0" borderId="3" xfId="1" applyNumberFormat="1" applyFont="1" applyBorder="1" applyAlignment="1">
      <alignment horizontal="center" vertical="center" wrapText="1" readingOrder="1"/>
    </xf>
    <xf numFmtId="165" fontId="2" fillId="4" borderId="3" xfId="1" applyNumberFormat="1" applyFont="1" applyFill="1" applyBorder="1" applyAlignment="1">
      <alignment horizontal="center" vertical="center" wrapText="1" readingOrder="1"/>
    </xf>
    <xf numFmtId="165" fontId="2" fillId="4" borderId="10" xfId="1" applyNumberFormat="1" applyFont="1" applyFill="1" applyBorder="1" applyAlignment="1">
      <alignment horizontal="center" vertical="center" wrapText="1" readingOrder="1"/>
    </xf>
    <xf numFmtId="165" fontId="2" fillId="0" borderId="1" xfId="1" applyNumberFormat="1" applyFont="1" applyBorder="1" applyAlignment="1">
      <alignment horizontal="center" vertical="center" wrapText="1" readingOrder="1"/>
    </xf>
    <xf numFmtId="165" fontId="2" fillId="4" borderId="1" xfId="1" applyNumberFormat="1" applyFont="1" applyFill="1" applyBorder="1" applyAlignment="1">
      <alignment horizontal="center" vertical="center" wrapText="1" readingOrder="1"/>
    </xf>
    <xf numFmtId="165" fontId="2" fillId="4" borderId="27" xfId="1" applyNumberFormat="1" applyFont="1" applyFill="1" applyBorder="1" applyAlignment="1">
      <alignment horizontal="center" vertical="center" wrapText="1" readingOrder="1"/>
    </xf>
    <xf numFmtId="165" fontId="2" fillId="0" borderId="12" xfId="1" applyNumberFormat="1" applyFont="1" applyBorder="1" applyAlignment="1">
      <alignment horizontal="center" vertical="center" wrapText="1" readingOrder="1"/>
    </xf>
    <xf numFmtId="165" fontId="2" fillId="4" borderId="12" xfId="1" applyNumberFormat="1" applyFont="1" applyFill="1" applyBorder="1" applyAlignment="1">
      <alignment horizontal="center" vertical="center" wrapText="1" readingOrder="1"/>
    </xf>
    <xf numFmtId="165" fontId="2" fillId="4" borderId="13" xfId="1" applyNumberFormat="1" applyFont="1" applyFill="1" applyBorder="1" applyAlignment="1">
      <alignment horizontal="center" vertical="center" wrapText="1" readingOrder="1"/>
    </xf>
    <xf numFmtId="0" fontId="4" fillId="2" borderId="6" xfId="0" applyFont="1" applyFill="1" applyBorder="1" applyAlignment="1">
      <alignment horizontal="center" vertical="center" wrapText="1" readingOrder="1"/>
    </xf>
    <xf numFmtId="9" fontId="2" fillId="4" borderId="10" xfId="2" applyFont="1" applyFill="1" applyBorder="1" applyAlignment="1">
      <alignment horizontal="center" vertical="center" wrapText="1" readingOrder="1"/>
    </xf>
    <xf numFmtId="9" fontId="2" fillId="4" borderId="27" xfId="2" applyFont="1" applyFill="1" applyBorder="1" applyAlignment="1">
      <alignment horizontal="center" vertical="center" wrapText="1" readingOrder="1"/>
    </xf>
    <xf numFmtId="0" fontId="4" fillId="2" borderId="4" xfId="0" applyFont="1" applyFill="1" applyBorder="1" applyAlignment="1">
      <alignment horizontal="center" vertical="center" wrapText="1" readingOrder="1"/>
    </xf>
    <xf numFmtId="9" fontId="2" fillId="4" borderId="11" xfId="2" applyFont="1" applyFill="1" applyBorder="1" applyAlignment="1">
      <alignment horizontal="center" vertical="center" wrapText="1" readingOrder="1"/>
    </xf>
    <xf numFmtId="0" fontId="4" fillId="3" borderId="31" xfId="0" applyFont="1" applyFill="1" applyBorder="1" applyAlignment="1">
      <alignment horizontal="center" vertical="center" wrapText="1" readingOrder="1"/>
    </xf>
    <xf numFmtId="1" fontId="4" fillId="2" borderId="4" xfId="2" applyNumberFormat="1" applyFont="1" applyFill="1" applyBorder="1" applyAlignment="1">
      <alignment horizontal="center" vertical="center" wrapText="1" readingOrder="1"/>
    </xf>
    <xf numFmtId="164" fontId="2" fillId="4" borderId="9" xfId="0" applyNumberFormat="1" applyFont="1" applyFill="1" applyBorder="1" applyAlignment="1">
      <alignment horizontal="center" vertical="center" wrapText="1" readingOrder="1"/>
    </xf>
    <xf numFmtId="164" fontId="2" fillId="4" borderId="26" xfId="0" applyNumberFormat="1" applyFont="1" applyFill="1" applyBorder="1" applyAlignment="1">
      <alignment horizontal="center" vertical="center" wrapText="1" readingOrder="1"/>
    </xf>
    <xf numFmtId="164" fontId="2" fillId="4" borderId="11" xfId="0" applyNumberFormat="1" applyFont="1" applyFill="1" applyBorder="1" applyAlignment="1">
      <alignment horizontal="center" vertical="center" wrapText="1" readingOrder="1"/>
    </xf>
    <xf numFmtId="165" fontId="5" fillId="0" borderId="0" xfId="1" applyNumberFormat="1" applyFont="1" applyFill="1" applyBorder="1" applyAlignment="1">
      <alignment horizontal="center" vertical="center"/>
    </xf>
    <xf numFmtId="165" fontId="2" fillId="4" borderId="27" xfId="1" applyNumberFormat="1" applyFont="1" applyFill="1" applyBorder="1" applyAlignment="1">
      <alignment horizontal="center" vertical="center"/>
    </xf>
    <xf numFmtId="9" fontId="2" fillId="4" borderId="27" xfId="2" applyFont="1" applyFill="1" applyBorder="1" applyAlignment="1">
      <alignment horizontal="center" vertical="center"/>
    </xf>
    <xf numFmtId="165" fontId="2" fillId="0" borderId="0" xfId="1" applyNumberFormat="1" applyFont="1" applyFill="1" applyBorder="1" applyAlignment="1">
      <alignment horizontal="center" vertical="center"/>
    </xf>
    <xf numFmtId="165" fontId="2" fillId="0" borderId="27" xfId="1" applyNumberFormat="1" applyFont="1" applyBorder="1" applyAlignment="1">
      <alignment horizontal="center" vertical="center"/>
    </xf>
    <xf numFmtId="9" fontId="2" fillId="0" borderId="26" xfId="2" applyFont="1" applyFill="1" applyBorder="1" applyAlignment="1">
      <alignment horizontal="center" vertical="center" wrapText="1" readingOrder="1"/>
    </xf>
    <xf numFmtId="9" fontId="2" fillId="4" borderId="15" xfId="2" applyFont="1" applyFill="1" applyBorder="1" applyAlignment="1">
      <alignment horizontal="center" vertical="center" wrapText="1" readingOrder="1"/>
    </xf>
    <xf numFmtId="9" fontId="2" fillId="0" borderId="11" xfId="2" applyFont="1" applyFill="1" applyBorder="1" applyAlignment="1">
      <alignment horizontal="center" vertical="center" wrapText="1" readingOrder="1"/>
    </xf>
    <xf numFmtId="9" fontId="2" fillId="4" borderId="26" xfId="0" applyNumberFormat="1" applyFont="1" applyFill="1" applyBorder="1" applyAlignment="1">
      <alignment horizontal="center" vertical="center"/>
    </xf>
    <xf numFmtId="9" fontId="2" fillId="4" borderId="27" xfId="0" applyNumberFormat="1" applyFont="1" applyFill="1" applyBorder="1" applyAlignment="1">
      <alignment horizontal="center" vertical="center"/>
    </xf>
    <xf numFmtId="9" fontId="2" fillId="0" borderId="26" xfId="0" applyNumberFormat="1" applyFont="1" applyBorder="1" applyAlignment="1">
      <alignment horizontal="center" vertical="center"/>
    </xf>
    <xf numFmtId="9" fontId="2" fillId="4" borderId="9" xfId="0" applyNumberFormat="1" applyFont="1" applyFill="1" applyBorder="1" applyAlignment="1">
      <alignment horizontal="center" vertical="center"/>
    </xf>
    <xf numFmtId="9" fontId="2" fillId="4" borderId="10" xfId="0" applyNumberFormat="1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9" fontId="2" fillId="0" borderId="11" xfId="2" applyFont="1" applyBorder="1" applyAlignment="1">
      <alignment horizontal="center" vertical="center"/>
    </xf>
    <xf numFmtId="9" fontId="2" fillId="4" borderId="13" xfId="2" applyFont="1" applyFill="1" applyBorder="1" applyAlignment="1">
      <alignment horizontal="center" vertical="center"/>
    </xf>
    <xf numFmtId="9" fontId="2" fillId="4" borderId="10" xfId="2" applyFont="1" applyFill="1" applyBorder="1" applyAlignment="1">
      <alignment horizontal="center" vertical="center"/>
    </xf>
    <xf numFmtId="9" fontId="2" fillId="4" borderId="9" xfId="2" applyFont="1" applyFill="1" applyBorder="1" applyAlignment="1">
      <alignment horizontal="center" vertical="center"/>
    </xf>
    <xf numFmtId="9" fontId="2" fillId="0" borderId="0" xfId="2" applyFont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/>
    </xf>
    <xf numFmtId="9" fontId="2" fillId="0" borderId="26" xfId="2" applyFont="1" applyBorder="1" applyAlignment="1">
      <alignment horizontal="center" vertical="center"/>
    </xf>
    <xf numFmtId="9" fontId="2" fillId="0" borderId="27" xfId="2" applyFont="1" applyBorder="1" applyAlignment="1">
      <alignment horizontal="center" vertical="center"/>
    </xf>
    <xf numFmtId="9" fontId="2" fillId="0" borderId="13" xfId="2" applyFont="1" applyBorder="1" applyAlignment="1">
      <alignment horizontal="center" vertical="center"/>
    </xf>
    <xf numFmtId="9" fontId="2" fillId="0" borderId="9" xfId="2" applyFont="1" applyBorder="1" applyAlignment="1">
      <alignment horizontal="center" vertical="center"/>
    </xf>
    <xf numFmtId="9" fontId="2" fillId="0" borderId="10" xfId="2" applyFont="1" applyBorder="1" applyAlignment="1">
      <alignment horizontal="center" vertical="center"/>
    </xf>
    <xf numFmtId="9" fontId="2" fillId="0" borderId="14" xfId="2" applyFont="1" applyBorder="1" applyAlignment="1">
      <alignment horizontal="center" vertical="center"/>
    </xf>
    <xf numFmtId="9" fontId="2" fillId="4" borderId="15" xfId="2" applyFont="1" applyFill="1" applyBorder="1" applyAlignment="1">
      <alignment horizontal="center" vertical="center"/>
    </xf>
    <xf numFmtId="9" fontId="4" fillId="6" borderId="4" xfId="2" applyFont="1" applyFill="1" applyBorder="1" applyAlignment="1">
      <alignment horizontal="center" vertical="center" wrapText="1" readingOrder="1"/>
    </xf>
    <xf numFmtId="9" fontId="4" fillId="6" borderId="6" xfId="2" applyFont="1" applyFill="1" applyBorder="1" applyAlignment="1">
      <alignment horizontal="center" vertical="center" wrapText="1" readingOrder="1"/>
    </xf>
    <xf numFmtId="9" fontId="2" fillId="4" borderId="14" xfId="2" applyFont="1" applyFill="1" applyBorder="1" applyAlignment="1">
      <alignment horizontal="center" vertical="center"/>
    </xf>
    <xf numFmtId="3" fontId="2" fillId="5" borderId="17" xfId="2" applyNumberFormat="1" applyFont="1" applyFill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 readingOrder="1"/>
    </xf>
    <xf numFmtId="0" fontId="4" fillId="3" borderId="8" xfId="0" applyFont="1" applyFill="1" applyBorder="1" applyAlignment="1">
      <alignment horizontal="center" vertical="center" wrapText="1" readingOrder="1"/>
    </xf>
    <xf numFmtId="3" fontId="2" fillId="5" borderId="16" xfId="2" applyNumberFormat="1" applyFont="1" applyFill="1" applyBorder="1" applyAlignment="1">
      <alignment horizontal="center" vertical="center" wrapText="1" readingOrder="1"/>
    </xf>
    <xf numFmtId="3" fontId="2" fillId="0" borderId="26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 readingOrder="1"/>
    </xf>
    <xf numFmtId="165" fontId="2" fillId="0" borderId="26" xfId="1" applyNumberFormat="1" applyFont="1" applyBorder="1" applyAlignment="1">
      <alignment horizontal="center" vertical="center"/>
    </xf>
    <xf numFmtId="165" fontId="2" fillId="0" borderId="11" xfId="1" applyNumberFormat="1" applyFont="1" applyBorder="1" applyAlignment="1">
      <alignment horizontal="center" vertical="center"/>
    </xf>
    <xf numFmtId="165" fontId="2" fillId="0" borderId="13" xfId="1" applyNumberFormat="1" applyFont="1" applyBorder="1" applyAlignment="1">
      <alignment horizontal="center" vertical="center"/>
    </xf>
    <xf numFmtId="9" fontId="2" fillId="0" borderId="0" xfId="2" applyFont="1" applyFill="1" applyBorder="1" applyAlignment="1">
      <alignment horizontal="center" vertical="center" wrapText="1" readingOrder="1"/>
    </xf>
    <xf numFmtId="9" fontId="2" fillId="0" borderId="0" xfId="0" applyNumberFormat="1" applyFont="1" applyAlignment="1">
      <alignment horizontal="center" vertical="center"/>
    </xf>
    <xf numFmtId="9" fontId="4" fillId="0" borderId="0" xfId="2" applyFont="1" applyFill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9" fontId="4" fillId="0" borderId="0" xfId="0" applyNumberFormat="1" applyFont="1" applyAlignment="1">
      <alignment horizontal="left" wrapText="1" readingOrder="1"/>
    </xf>
    <xf numFmtId="9" fontId="4" fillId="0" borderId="0" xfId="0" applyNumberFormat="1" applyFont="1" applyAlignment="1">
      <alignment horizontal="left"/>
    </xf>
    <xf numFmtId="9" fontId="2" fillId="0" borderId="0" xfId="0" applyNumberFormat="1" applyFont="1" applyAlignment="1">
      <alignment horizontal="left" readingOrder="1"/>
    </xf>
    <xf numFmtId="9" fontId="2" fillId="0" borderId="0" xfId="0" applyNumberFormat="1" applyFont="1" applyAlignment="1">
      <alignment horizontal="left" wrapText="1" readingOrder="1"/>
    </xf>
    <xf numFmtId="0" fontId="4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9" fontId="2" fillId="0" borderId="28" xfId="0" applyNumberFormat="1" applyFont="1" applyBorder="1" applyAlignment="1">
      <alignment horizontal="left" wrapText="1" readingOrder="1"/>
    </xf>
    <xf numFmtId="9" fontId="2" fillId="0" borderId="29" xfId="0" applyNumberFormat="1" applyFont="1" applyBorder="1" applyAlignment="1">
      <alignment horizontal="left" wrapText="1" readingOrder="1"/>
    </xf>
    <xf numFmtId="9" fontId="2" fillId="0" borderId="20" xfId="0" applyNumberFormat="1" applyFont="1" applyBorder="1" applyAlignment="1">
      <alignment horizontal="left" wrapText="1" readingOrder="1"/>
    </xf>
    <xf numFmtId="9" fontId="3" fillId="0" borderId="0" xfId="0" applyNumberFormat="1" applyFont="1" applyAlignment="1">
      <alignment horizontal="left" wrapText="1" readingOrder="1"/>
    </xf>
    <xf numFmtId="0" fontId="2" fillId="0" borderId="38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2" fillId="0" borderId="38" xfId="0" applyFont="1" applyBorder="1" applyAlignment="1">
      <alignment horizontal="left" wrapText="1"/>
    </xf>
    <xf numFmtId="0" fontId="2" fillId="0" borderId="29" xfId="0" applyFont="1" applyBorder="1" applyAlignment="1">
      <alignment horizontal="left"/>
    </xf>
    <xf numFmtId="0" fontId="4" fillId="3" borderId="25" xfId="0" applyFont="1" applyFill="1" applyBorder="1" applyAlignment="1">
      <alignment horizontal="left" wrapText="1"/>
    </xf>
    <xf numFmtId="0" fontId="2" fillId="0" borderId="40" xfId="0" applyFont="1" applyBorder="1" applyAlignment="1">
      <alignment horizontal="left"/>
    </xf>
    <xf numFmtId="9" fontId="8" fillId="0" borderId="0" xfId="2" applyFont="1" applyFill="1" applyBorder="1" applyAlignment="1">
      <alignment horizontal="center" vertical="center" wrapText="1" readingOrder="1"/>
    </xf>
    <xf numFmtId="9" fontId="8" fillId="5" borderId="0" xfId="2" applyFont="1" applyFill="1" applyBorder="1" applyAlignment="1">
      <alignment horizontal="center" vertical="center" wrapText="1" readingOrder="1"/>
    </xf>
    <xf numFmtId="165" fontId="2" fillId="0" borderId="27" xfId="1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readingOrder="1"/>
    </xf>
    <xf numFmtId="0" fontId="2" fillId="0" borderId="34" xfId="0" applyFont="1" applyBorder="1" applyAlignment="1">
      <alignment horizontal="left" wrapText="1"/>
    </xf>
    <xf numFmtId="0" fontId="2" fillId="2" borderId="35" xfId="0" applyFont="1" applyFill="1" applyBorder="1" applyAlignment="1">
      <alignment horizontal="left" readingOrder="1"/>
    </xf>
    <xf numFmtId="0" fontId="4" fillId="3" borderId="23" xfId="0" applyFont="1" applyFill="1" applyBorder="1" applyAlignment="1">
      <alignment horizontal="center" vertical="center" wrapText="1" readingOrder="1"/>
    </xf>
    <xf numFmtId="3" fontId="2" fillId="0" borderId="0" xfId="0" applyNumberFormat="1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 readingOrder="1"/>
    </xf>
    <xf numFmtId="164" fontId="2" fillId="0" borderId="9" xfId="0" applyNumberFormat="1" applyFont="1" applyBorder="1" applyAlignment="1">
      <alignment horizontal="center" vertical="center" wrapText="1" readingOrder="1"/>
    </xf>
    <xf numFmtId="165" fontId="2" fillId="0" borderId="10" xfId="1" applyNumberFormat="1" applyFont="1" applyBorder="1" applyAlignment="1">
      <alignment horizontal="center" vertical="center" wrapText="1" readingOrder="1"/>
    </xf>
    <xf numFmtId="164" fontId="2" fillId="0" borderId="26" xfId="0" applyNumberFormat="1" applyFont="1" applyBorder="1" applyAlignment="1">
      <alignment horizontal="center" vertical="center" wrapText="1" readingOrder="1"/>
    </xf>
    <xf numFmtId="165" fontId="2" fillId="0" borderId="27" xfId="1" applyNumberFormat="1" applyFont="1" applyBorder="1" applyAlignment="1">
      <alignment horizontal="center" vertical="center" wrapText="1" readingOrder="1"/>
    </xf>
    <xf numFmtId="164" fontId="2" fillId="0" borderId="26" xfId="2" applyNumberFormat="1" applyFont="1" applyBorder="1" applyAlignment="1">
      <alignment horizontal="center" vertical="center" wrapText="1" readingOrder="1"/>
    </xf>
    <xf numFmtId="164" fontId="2" fillId="0" borderId="11" xfId="2" applyNumberFormat="1" applyFont="1" applyBorder="1" applyAlignment="1">
      <alignment horizontal="center" vertical="center" wrapText="1" readingOrder="1"/>
    </xf>
    <xf numFmtId="165" fontId="2" fillId="0" borderId="13" xfId="1" applyNumberFormat="1" applyFont="1" applyBorder="1" applyAlignment="1">
      <alignment horizontal="center" vertical="center" wrapText="1" readingOrder="1"/>
    </xf>
    <xf numFmtId="165" fontId="2" fillId="4" borderId="10" xfId="1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9" fontId="2" fillId="0" borderId="0" xfId="2" applyFont="1" applyBorder="1" applyAlignment="1">
      <alignment horizontal="center" wrapText="1"/>
    </xf>
    <xf numFmtId="0" fontId="4" fillId="2" borderId="32" xfId="0" applyFont="1" applyFill="1" applyBorder="1" applyAlignment="1">
      <alignment horizontal="center" vertical="center" wrapText="1" readingOrder="1"/>
    </xf>
    <xf numFmtId="0" fontId="4" fillId="2" borderId="7" xfId="0" applyFont="1" applyFill="1" applyBorder="1" applyAlignment="1">
      <alignment horizontal="center" vertical="center" wrapText="1" readingOrder="1"/>
    </xf>
    <xf numFmtId="0" fontId="4" fillId="2" borderId="8" xfId="0" applyFont="1" applyFill="1" applyBorder="1" applyAlignment="1">
      <alignment horizontal="center" vertical="center" wrapText="1" readingOrder="1"/>
    </xf>
    <xf numFmtId="9" fontId="2" fillId="4" borderId="17" xfId="0" applyNumberFormat="1" applyFont="1" applyFill="1" applyBorder="1" applyAlignment="1">
      <alignment horizontal="center" vertical="center"/>
    </xf>
    <xf numFmtId="9" fontId="2" fillId="0" borderId="13" xfId="0" applyNumberFormat="1" applyFont="1" applyBorder="1" applyAlignment="1">
      <alignment horizontal="center"/>
    </xf>
    <xf numFmtId="9" fontId="2" fillId="0" borderId="27" xfId="0" applyNumberFormat="1" applyFont="1" applyBorder="1" applyAlignment="1">
      <alignment horizontal="center" vertical="center"/>
    </xf>
    <xf numFmtId="9" fontId="2" fillId="0" borderId="10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9" fontId="2" fillId="0" borderId="16" xfId="0" applyNumberFormat="1" applyFont="1" applyBorder="1" applyAlignment="1">
      <alignment horizontal="center" vertical="center"/>
    </xf>
    <xf numFmtId="9" fontId="2" fillId="0" borderId="16" xfId="2" applyFont="1" applyFill="1" applyBorder="1" applyAlignment="1">
      <alignment horizontal="center" vertical="center" wrapText="1" readingOrder="1"/>
    </xf>
    <xf numFmtId="9" fontId="2" fillId="4" borderId="17" xfId="2" applyFont="1" applyFill="1" applyBorder="1" applyAlignment="1">
      <alignment horizontal="center" vertical="center" wrapText="1" readingOrder="1"/>
    </xf>
    <xf numFmtId="9" fontId="2" fillId="0" borderId="34" xfId="0" applyNumberFormat="1" applyFont="1" applyBorder="1" applyAlignment="1">
      <alignment horizontal="left"/>
    </xf>
    <xf numFmtId="9" fontId="2" fillId="0" borderId="35" xfId="0" applyNumberFormat="1" applyFont="1" applyBorder="1" applyAlignment="1">
      <alignment horizontal="left"/>
    </xf>
    <xf numFmtId="0" fontId="2" fillId="0" borderId="35" xfId="0" applyFont="1" applyBorder="1" applyAlignment="1">
      <alignment horizontal="left" wrapText="1"/>
    </xf>
    <xf numFmtId="9" fontId="2" fillId="0" borderId="44" xfId="0" applyNumberFormat="1" applyFont="1" applyBorder="1" applyAlignment="1">
      <alignment horizontal="left" wrapText="1" readingOrder="1"/>
    </xf>
    <xf numFmtId="165" fontId="2" fillId="4" borderId="16" xfId="1" applyNumberFormat="1" applyFont="1" applyFill="1" applyBorder="1" applyAlignment="1">
      <alignment horizontal="center" vertical="center" wrapText="1"/>
    </xf>
    <xf numFmtId="165" fontId="2" fillId="4" borderId="17" xfId="1" applyNumberFormat="1" applyFont="1" applyFill="1" applyBorder="1" applyAlignment="1">
      <alignment horizontal="center" vertical="center" wrapText="1"/>
    </xf>
    <xf numFmtId="165" fontId="2" fillId="4" borderId="27" xfId="1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>
      <alignment horizontal="center" vertical="center" wrapText="1"/>
    </xf>
    <xf numFmtId="0" fontId="2" fillId="0" borderId="37" xfId="0" applyFont="1" applyBorder="1" applyAlignment="1">
      <alignment horizontal="left" wrapText="1"/>
    </xf>
    <xf numFmtId="9" fontId="2" fillId="0" borderId="15" xfId="2" applyFont="1" applyBorder="1" applyAlignment="1">
      <alignment horizontal="center" vertical="center"/>
    </xf>
    <xf numFmtId="0" fontId="2" fillId="2" borderId="21" xfId="0" applyFont="1" applyFill="1" applyBorder="1" applyAlignment="1">
      <alignment horizontal="left" readingOrder="1"/>
    </xf>
    <xf numFmtId="3" fontId="2" fillId="4" borderId="16" xfId="2" applyNumberFormat="1" applyFont="1" applyFill="1" applyBorder="1" applyAlignment="1">
      <alignment horizontal="center" vertical="center" wrapText="1" readingOrder="1"/>
    </xf>
    <xf numFmtId="3" fontId="2" fillId="4" borderId="17" xfId="2" applyNumberFormat="1" applyFont="1" applyFill="1" applyBorder="1" applyAlignment="1">
      <alignment horizontal="center" vertical="center" wrapText="1" readingOrder="1"/>
    </xf>
    <xf numFmtId="9" fontId="2" fillId="4" borderId="13" xfId="0" applyNumberFormat="1" applyFont="1" applyFill="1" applyBorder="1" applyAlignment="1">
      <alignment horizontal="center" vertical="center"/>
    </xf>
    <xf numFmtId="9" fontId="2" fillId="4" borderId="26" xfId="2" applyFont="1" applyFill="1" applyBorder="1" applyAlignment="1">
      <alignment horizontal="center" vertical="center"/>
    </xf>
    <xf numFmtId="9" fontId="2" fillId="4" borderId="11" xfId="2" applyFont="1" applyFill="1" applyBorder="1" applyAlignment="1">
      <alignment horizontal="center" vertical="center"/>
    </xf>
    <xf numFmtId="9" fontId="2" fillId="0" borderId="1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/>
    </xf>
    <xf numFmtId="9" fontId="2" fillId="4" borderId="16" xfId="0" applyNumberFormat="1" applyFont="1" applyFill="1" applyBorder="1" applyAlignment="1">
      <alignment horizontal="center" vertical="center"/>
    </xf>
    <xf numFmtId="9" fontId="2" fillId="4" borderId="11" xfId="0" applyNumberFormat="1" applyFont="1" applyFill="1" applyBorder="1" applyAlignment="1">
      <alignment horizontal="center"/>
    </xf>
    <xf numFmtId="9" fontId="2" fillId="4" borderId="13" xfId="0" applyNumberFormat="1" applyFont="1" applyFill="1" applyBorder="1" applyAlignment="1">
      <alignment horizontal="center"/>
    </xf>
    <xf numFmtId="9" fontId="2" fillId="4" borderId="26" xfId="0" applyNumberFormat="1" applyFont="1" applyFill="1" applyBorder="1" applyAlignment="1">
      <alignment horizontal="center"/>
    </xf>
    <xf numFmtId="9" fontId="2" fillId="0" borderId="0" xfId="0" applyNumberFormat="1" applyFont="1" applyAlignment="1">
      <alignment horizontal="center"/>
    </xf>
    <xf numFmtId="9" fontId="2" fillId="4" borderId="17" xfId="2" applyFont="1" applyFill="1" applyBorder="1" applyAlignment="1">
      <alignment horizontal="center" vertical="center"/>
    </xf>
    <xf numFmtId="9" fontId="2" fillId="0" borderId="17" xfId="2" applyFont="1" applyBorder="1" applyAlignment="1">
      <alignment horizontal="center" vertical="center"/>
    </xf>
    <xf numFmtId="9" fontId="2" fillId="0" borderId="16" xfId="2" applyFont="1" applyBorder="1" applyAlignment="1">
      <alignment horizontal="center" vertical="center"/>
    </xf>
    <xf numFmtId="9" fontId="2" fillId="4" borderId="16" xfId="2" applyFont="1" applyFill="1" applyBorder="1" applyAlignment="1">
      <alignment horizontal="center" vertical="center"/>
    </xf>
    <xf numFmtId="9" fontId="2" fillId="6" borderId="4" xfId="2" applyFont="1" applyFill="1" applyBorder="1" applyAlignment="1">
      <alignment horizontal="center" vertical="center"/>
    </xf>
    <xf numFmtId="165" fontId="2" fillId="0" borderId="17" xfId="1" applyNumberFormat="1" applyFont="1" applyBorder="1" applyAlignment="1">
      <alignment horizontal="center" vertical="center"/>
    </xf>
    <xf numFmtId="165" fontId="2" fillId="0" borderId="16" xfId="1" applyNumberFormat="1" applyFont="1" applyBorder="1" applyAlignment="1">
      <alignment horizontal="center" vertical="center"/>
    </xf>
    <xf numFmtId="165" fontId="2" fillId="4" borderId="17" xfId="1" applyNumberFormat="1" applyFont="1" applyFill="1" applyBorder="1" applyAlignment="1">
      <alignment horizontal="center" vertical="center"/>
    </xf>
    <xf numFmtId="165" fontId="2" fillId="4" borderId="13" xfId="1" applyNumberFormat="1" applyFont="1" applyFill="1" applyBorder="1" applyAlignment="1">
      <alignment horizontal="center" vertical="center"/>
    </xf>
    <xf numFmtId="9" fontId="2" fillId="4" borderId="16" xfId="0" applyNumberFormat="1" applyFont="1" applyFill="1" applyBorder="1" applyAlignment="1">
      <alignment horizontal="center"/>
    </xf>
    <xf numFmtId="165" fontId="2" fillId="4" borderId="16" xfId="1" applyNumberFormat="1" applyFont="1" applyFill="1" applyBorder="1" applyAlignment="1">
      <alignment horizontal="center" vertical="center"/>
    </xf>
    <xf numFmtId="165" fontId="2" fillId="4" borderId="26" xfId="1" applyNumberFormat="1" applyFont="1" applyFill="1" applyBorder="1" applyAlignment="1">
      <alignment horizontal="center" vertical="center"/>
    </xf>
    <xf numFmtId="165" fontId="2" fillId="4" borderId="11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0" fontId="4" fillId="2" borderId="41" xfId="0" applyFont="1" applyFill="1" applyBorder="1" applyAlignment="1">
      <alignment horizontal="center" vertical="center" wrapText="1" readingOrder="1"/>
    </xf>
    <xf numFmtId="0" fontId="4" fillId="2" borderId="46" xfId="0" applyFont="1" applyFill="1" applyBorder="1" applyAlignment="1">
      <alignment horizontal="center" vertical="center" wrapText="1" readingOrder="1"/>
    </xf>
    <xf numFmtId="0" fontId="4" fillId="3" borderId="5" xfId="0" applyFont="1" applyFill="1" applyBorder="1" applyAlignment="1">
      <alignment horizontal="center" vertical="center" readingOrder="1"/>
    </xf>
    <xf numFmtId="0" fontId="4" fillId="3" borderId="6" xfId="0" applyFont="1" applyFill="1" applyBorder="1" applyAlignment="1">
      <alignment horizontal="center" vertical="center" readingOrder="1"/>
    </xf>
    <xf numFmtId="0" fontId="4" fillId="2" borderId="24" xfId="0" applyFont="1" applyFill="1" applyBorder="1" applyAlignment="1">
      <alignment horizontal="center" vertical="center" wrapText="1" readingOrder="1"/>
    </xf>
    <xf numFmtId="9" fontId="2" fillId="0" borderId="0" xfId="2" applyFont="1" applyAlignment="1">
      <alignment horizontal="center" vertical="center"/>
    </xf>
    <xf numFmtId="3" fontId="2" fillId="0" borderId="27" xfId="0" applyNumberFormat="1" applyFont="1" applyBorder="1" applyAlignment="1">
      <alignment horizontal="center" vertical="center"/>
    </xf>
    <xf numFmtId="9" fontId="2" fillId="0" borderId="47" xfId="2" applyFont="1" applyFill="1" applyBorder="1" applyAlignment="1">
      <alignment horizontal="center" vertical="center" wrapText="1" readingOrder="1"/>
    </xf>
    <xf numFmtId="9" fontId="2" fillId="0" borderId="42" xfId="2" applyFont="1" applyFill="1" applyBorder="1" applyAlignment="1">
      <alignment horizontal="center" vertical="center" wrapText="1" readingOrder="1"/>
    </xf>
    <xf numFmtId="9" fontId="2" fillId="0" borderId="43" xfId="2" applyFont="1" applyFill="1" applyBorder="1" applyAlignment="1">
      <alignment horizontal="center" vertical="center" wrapText="1" readingOrder="1"/>
    </xf>
    <xf numFmtId="9" fontId="2" fillId="4" borderId="9" xfId="2" applyFont="1" applyFill="1" applyBorder="1" applyAlignment="1">
      <alignment horizontal="center" vertical="center" wrapText="1" readingOrder="1"/>
    </xf>
    <xf numFmtId="9" fontId="2" fillId="4" borderId="26" xfId="2" applyFont="1" applyFill="1" applyBorder="1" applyAlignment="1">
      <alignment horizontal="center" vertical="center" wrapText="1" readingOrder="1"/>
    </xf>
    <xf numFmtId="165" fontId="2" fillId="0" borderId="9" xfId="1" applyNumberFormat="1" applyFont="1" applyFill="1" applyBorder="1" applyAlignment="1">
      <alignment horizontal="center" vertical="center"/>
    </xf>
    <xf numFmtId="165" fontId="2" fillId="0" borderId="10" xfId="1" applyNumberFormat="1" applyFont="1" applyFill="1" applyBorder="1" applyAlignment="1">
      <alignment horizontal="center" vertical="center"/>
    </xf>
    <xf numFmtId="165" fontId="2" fillId="0" borderId="26" xfId="1" applyNumberFormat="1" applyFont="1" applyFill="1" applyBorder="1" applyAlignment="1">
      <alignment horizontal="center" vertical="center"/>
    </xf>
    <xf numFmtId="9" fontId="2" fillId="0" borderId="26" xfId="2" applyFont="1" applyFill="1" applyBorder="1" applyAlignment="1">
      <alignment horizontal="center" vertical="center"/>
    </xf>
    <xf numFmtId="9" fontId="2" fillId="0" borderId="27" xfId="2" applyFont="1" applyFill="1" applyBorder="1" applyAlignment="1">
      <alignment horizontal="center" vertical="center"/>
    </xf>
    <xf numFmtId="165" fontId="9" fillId="0" borderId="11" xfId="1" applyNumberFormat="1" applyFont="1" applyFill="1" applyBorder="1" applyAlignment="1">
      <alignment horizontal="center" vertical="center"/>
    </xf>
    <xf numFmtId="165" fontId="9" fillId="0" borderId="13" xfId="1" applyNumberFormat="1" applyFont="1" applyFill="1" applyBorder="1" applyAlignment="1">
      <alignment horizontal="center" vertical="center"/>
    </xf>
    <xf numFmtId="165" fontId="2" fillId="4" borderId="9" xfId="1" applyNumberFormat="1" applyFont="1" applyFill="1" applyBorder="1" applyAlignment="1">
      <alignment horizontal="center" vertical="center"/>
    </xf>
    <xf numFmtId="165" fontId="9" fillId="4" borderId="11" xfId="1" applyNumberFormat="1" applyFont="1" applyFill="1" applyBorder="1" applyAlignment="1">
      <alignment horizontal="center" vertical="center"/>
    </xf>
    <xf numFmtId="165" fontId="9" fillId="4" borderId="13" xfId="1" applyNumberFormat="1" applyFont="1" applyFill="1" applyBorder="1" applyAlignment="1">
      <alignment horizontal="center" vertical="center"/>
    </xf>
    <xf numFmtId="165" fontId="2" fillId="0" borderId="9" xfId="1" applyNumberFormat="1" applyFont="1" applyFill="1" applyBorder="1" applyAlignment="1">
      <alignment horizontal="center" vertical="center" wrapText="1"/>
    </xf>
    <xf numFmtId="165" fontId="2" fillId="0" borderId="10" xfId="1" applyNumberFormat="1" applyFont="1" applyFill="1" applyBorder="1" applyAlignment="1">
      <alignment horizontal="center" vertical="center" wrapText="1"/>
    </xf>
    <xf numFmtId="165" fontId="2" fillId="0" borderId="26" xfId="1" applyNumberFormat="1" applyFont="1" applyFill="1" applyBorder="1" applyAlignment="1">
      <alignment horizontal="center" vertical="center" wrapText="1"/>
    </xf>
    <xf numFmtId="165" fontId="2" fillId="0" borderId="27" xfId="1" applyNumberFormat="1" applyFont="1" applyFill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65" fontId="2" fillId="4" borderId="26" xfId="1" applyNumberFormat="1" applyFont="1" applyFill="1" applyBorder="1" applyAlignment="1">
      <alignment horizontal="center" vertical="center" wrapText="1"/>
    </xf>
    <xf numFmtId="1" fontId="2" fillId="4" borderId="1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1" fontId="2" fillId="0" borderId="0" xfId="0" applyNumberFormat="1" applyFont="1" applyAlignment="1">
      <alignment horizontal="center" vertical="center" wrapText="1"/>
    </xf>
    <xf numFmtId="0" fontId="4" fillId="3" borderId="48" xfId="0" applyFont="1" applyFill="1" applyBorder="1" applyAlignment="1">
      <alignment horizontal="center" vertical="center" wrapText="1" readingOrder="1"/>
    </xf>
    <xf numFmtId="165" fontId="2" fillId="0" borderId="2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5" fontId="2" fillId="0" borderId="33" xfId="1" applyNumberFormat="1" applyFont="1" applyBorder="1" applyAlignment="1">
      <alignment horizontal="center" vertical="center"/>
    </xf>
    <xf numFmtId="9" fontId="2" fillId="0" borderId="2" xfId="2" applyFont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 readingOrder="1"/>
    </xf>
    <xf numFmtId="9" fontId="2" fillId="0" borderId="9" xfId="2" applyFont="1" applyFill="1" applyBorder="1" applyAlignment="1">
      <alignment horizontal="center" vertical="center" wrapText="1" readingOrder="1"/>
    </xf>
    <xf numFmtId="9" fontId="2" fillId="0" borderId="10" xfId="2" applyFont="1" applyFill="1" applyBorder="1" applyAlignment="1">
      <alignment horizontal="center" vertical="center" wrapText="1" readingOrder="1"/>
    </xf>
    <xf numFmtId="9" fontId="2" fillId="0" borderId="27" xfId="2" applyFont="1" applyFill="1" applyBorder="1" applyAlignment="1">
      <alignment horizontal="center" vertical="center" wrapText="1" readingOrder="1"/>
    </xf>
    <xf numFmtId="9" fontId="2" fillId="0" borderId="14" xfId="2" applyFont="1" applyFill="1" applyBorder="1" applyAlignment="1">
      <alignment horizontal="center" vertical="center" wrapText="1" readingOrder="1"/>
    </xf>
    <xf numFmtId="9" fontId="2" fillId="0" borderId="15" xfId="2" applyFont="1" applyFill="1" applyBorder="1" applyAlignment="1">
      <alignment horizontal="center" vertical="center" wrapText="1" readingOrder="1"/>
    </xf>
    <xf numFmtId="9" fontId="2" fillId="0" borderId="17" xfId="2" applyFont="1" applyFill="1" applyBorder="1" applyAlignment="1">
      <alignment horizontal="center" vertical="center" wrapText="1" readingOrder="1"/>
    </xf>
    <xf numFmtId="9" fontId="2" fillId="0" borderId="13" xfId="2" applyFont="1" applyFill="1" applyBorder="1" applyAlignment="1">
      <alignment horizontal="center" vertical="center" wrapText="1" readingOrder="1"/>
    </xf>
    <xf numFmtId="9" fontId="2" fillId="4" borderId="16" xfId="2" applyFont="1" applyFill="1" applyBorder="1" applyAlignment="1">
      <alignment horizontal="center" vertical="center" wrapText="1" readingOrder="1"/>
    </xf>
    <xf numFmtId="9" fontId="2" fillId="4" borderId="14" xfId="2" applyFont="1" applyFill="1" applyBorder="1" applyAlignment="1">
      <alignment horizontal="center" vertical="center" wrapText="1" readingOrder="1"/>
    </xf>
    <xf numFmtId="0" fontId="2" fillId="4" borderId="11" xfId="0" applyFont="1" applyFill="1" applyBorder="1" applyAlignment="1">
      <alignment horizontal="center" vertical="center"/>
    </xf>
    <xf numFmtId="9" fontId="2" fillId="4" borderId="11" xfId="0" applyNumberFormat="1" applyFont="1" applyFill="1" applyBorder="1" applyAlignment="1">
      <alignment horizontal="center" vertical="center"/>
    </xf>
    <xf numFmtId="9" fontId="2" fillId="6" borderId="18" xfId="0" applyNumberFormat="1" applyFont="1" applyFill="1" applyBorder="1" applyAlignment="1">
      <alignment horizontal="left" wrapText="1" readingOrder="1"/>
    </xf>
    <xf numFmtId="9" fontId="2" fillId="6" borderId="4" xfId="2" applyFont="1" applyFill="1" applyBorder="1" applyAlignment="1">
      <alignment horizontal="center" vertical="center" wrapText="1" readingOrder="1"/>
    </xf>
    <xf numFmtId="9" fontId="2" fillId="6" borderId="6" xfId="2" applyFont="1" applyFill="1" applyBorder="1" applyAlignment="1">
      <alignment horizontal="center" vertical="center" wrapText="1" readingOrder="1"/>
    </xf>
    <xf numFmtId="9" fontId="2" fillId="6" borderId="4" xfId="0" applyNumberFormat="1" applyFont="1" applyFill="1" applyBorder="1" applyAlignment="1">
      <alignment horizontal="center" vertical="center"/>
    </xf>
    <xf numFmtId="9" fontId="2" fillId="6" borderId="6" xfId="0" applyNumberFormat="1" applyFont="1" applyFill="1" applyBorder="1" applyAlignment="1">
      <alignment horizontal="center" vertical="center"/>
    </xf>
    <xf numFmtId="9" fontId="2" fillId="6" borderId="6" xfId="2" applyFont="1" applyFill="1" applyBorder="1" applyAlignment="1">
      <alignment horizontal="center" vertical="center"/>
    </xf>
    <xf numFmtId="0" fontId="2" fillId="6" borderId="25" xfId="0" applyFont="1" applyFill="1" applyBorder="1" applyAlignment="1">
      <alignment horizontal="left"/>
    </xf>
    <xf numFmtId="0" fontId="2" fillId="0" borderId="29" xfId="0" applyFont="1" applyBorder="1" applyAlignment="1">
      <alignment horizontal="left" wrapText="1"/>
    </xf>
    <xf numFmtId="9" fontId="2" fillId="0" borderId="9" xfId="0" applyNumberFormat="1" applyFont="1" applyBorder="1" applyAlignment="1">
      <alignment horizontal="center" vertical="center"/>
    </xf>
    <xf numFmtId="0" fontId="2" fillId="0" borderId="44" xfId="0" applyFont="1" applyBorder="1" applyAlignment="1">
      <alignment vertical="center"/>
    </xf>
    <xf numFmtId="9" fontId="2" fillId="0" borderId="14" xfId="0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9" fontId="2" fillId="0" borderId="9" xfId="2" applyFont="1" applyBorder="1" applyAlignment="1">
      <alignment horizontal="center" vertical="center" wrapText="1" readingOrder="1"/>
    </xf>
    <xf numFmtId="9" fontId="2" fillId="0" borderId="10" xfId="2" applyFont="1" applyBorder="1" applyAlignment="1">
      <alignment horizontal="center" vertical="center" wrapText="1" readingOrder="1"/>
    </xf>
    <xf numFmtId="0" fontId="2" fillId="0" borderId="28" xfId="0" applyFont="1" applyBorder="1" applyAlignment="1">
      <alignment horizontal="left"/>
    </xf>
    <xf numFmtId="0" fontId="2" fillId="6" borderId="18" xfId="0" applyFont="1" applyFill="1" applyBorder="1" applyAlignment="1">
      <alignment vertical="center"/>
    </xf>
    <xf numFmtId="0" fontId="2" fillId="6" borderId="18" xfId="0" applyFont="1" applyFill="1" applyBorder="1" applyAlignment="1">
      <alignment horizontal="left"/>
    </xf>
    <xf numFmtId="9" fontId="2" fillId="4" borderId="14" xfId="0" applyNumberFormat="1" applyFont="1" applyFill="1" applyBorder="1" applyAlignment="1">
      <alignment horizontal="center" vertical="center"/>
    </xf>
    <xf numFmtId="9" fontId="2" fillId="4" borderId="15" xfId="0" applyNumberFormat="1" applyFont="1" applyFill="1" applyBorder="1" applyAlignment="1">
      <alignment horizontal="center" vertical="center"/>
    </xf>
    <xf numFmtId="0" fontId="2" fillId="0" borderId="26" xfId="0" applyFont="1" applyBorder="1" applyAlignment="1">
      <alignment horizontal="left"/>
    </xf>
    <xf numFmtId="9" fontId="2" fillId="0" borderId="22" xfId="2" applyFont="1" applyBorder="1" applyAlignment="1">
      <alignment horizontal="center" vertical="center"/>
    </xf>
    <xf numFmtId="9" fontId="2" fillId="0" borderId="36" xfId="2" applyFont="1" applyBorder="1" applyAlignment="1">
      <alignment horizontal="center" vertical="center"/>
    </xf>
    <xf numFmtId="9" fontId="2" fillId="6" borderId="31" xfId="2" applyFont="1" applyFill="1" applyBorder="1" applyAlignment="1">
      <alignment horizontal="center" vertical="center"/>
    </xf>
    <xf numFmtId="9" fontId="2" fillId="0" borderId="33" xfId="0" applyNumberFormat="1" applyFont="1" applyBorder="1" applyAlignment="1">
      <alignment horizontal="center"/>
    </xf>
    <xf numFmtId="9" fontId="2" fillId="0" borderId="16" xfId="2" applyFont="1" applyFill="1" applyBorder="1" applyAlignment="1">
      <alignment horizontal="center"/>
    </xf>
    <xf numFmtId="9" fontId="2" fillId="0" borderId="26" xfId="2" applyFont="1" applyFill="1" applyBorder="1" applyAlignment="1">
      <alignment horizontal="center"/>
    </xf>
    <xf numFmtId="166" fontId="2" fillId="0" borderId="26" xfId="2" applyNumberFormat="1" applyFont="1" applyFill="1" applyBorder="1" applyAlignment="1">
      <alignment horizontal="center" vertical="center" wrapText="1" readingOrder="1"/>
    </xf>
    <xf numFmtId="9" fontId="2" fillId="0" borderId="11" xfId="0" applyNumberFormat="1" applyFont="1" applyBorder="1" applyAlignment="1">
      <alignment horizontal="center"/>
    </xf>
    <xf numFmtId="0" fontId="4" fillId="2" borderId="53" xfId="0" applyFont="1" applyFill="1" applyBorder="1" applyAlignment="1">
      <alignment horizontal="center" vertical="center" wrapText="1" readingOrder="1"/>
    </xf>
    <xf numFmtId="9" fontId="2" fillId="0" borderId="22" xfId="0" applyNumberFormat="1" applyFont="1" applyBorder="1" applyAlignment="1">
      <alignment horizontal="center"/>
    </xf>
    <xf numFmtId="9" fontId="2" fillId="0" borderId="2" xfId="0" applyNumberFormat="1" applyFont="1" applyBorder="1" applyAlignment="1">
      <alignment horizontal="center"/>
    </xf>
    <xf numFmtId="0" fontId="4" fillId="2" borderId="50" xfId="0" applyFont="1" applyFill="1" applyBorder="1" applyAlignment="1">
      <alignment horizontal="center" vertical="center" wrapText="1" readingOrder="1"/>
    </xf>
    <xf numFmtId="9" fontId="2" fillId="0" borderId="16" xfId="2" applyFont="1" applyFill="1" applyBorder="1" applyAlignment="1">
      <alignment horizontal="center" vertical="center"/>
    </xf>
    <xf numFmtId="1" fontId="4" fillId="2" borderId="6" xfId="2" applyNumberFormat="1" applyFont="1" applyFill="1" applyBorder="1" applyAlignment="1">
      <alignment horizontal="center" vertical="center" readingOrder="1"/>
    </xf>
    <xf numFmtId="1" fontId="4" fillId="2" borderId="5" xfId="2" applyNumberFormat="1" applyFont="1" applyFill="1" applyBorder="1" applyAlignment="1">
      <alignment horizontal="center" vertical="center" readingOrder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25" xfId="0" applyFont="1" applyFill="1" applyBorder="1" applyAlignment="1">
      <alignment horizontal="center" vertical="center" wrapText="1" readingOrder="1"/>
    </xf>
    <xf numFmtId="0" fontId="4" fillId="2" borderId="32" xfId="0" applyFont="1" applyFill="1" applyBorder="1" applyAlignment="1">
      <alignment horizontal="center" vertical="center" wrapText="1" readingOrder="1"/>
    </xf>
    <xf numFmtId="0" fontId="6" fillId="3" borderId="25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4" fillId="2" borderId="51" xfId="0" applyFont="1" applyFill="1" applyBorder="1" applyAlignment="1">
      <alignment horizontal="center" vertical="center" wrapText="1" readingOrder="1"/>
    </xf>
    <xf numFmtId="0" fontId="4" fillId="2" borderId="52" xfId="0" applyFont="1" applyFill="1" applyBorder="1" applyAlignment="1">
      <alignment horizontal="center" vertical="center" wrapText="1" readingOrder="1"/>
    </xf>
    <xf numFmtId="0" fontId="4" fillId="3" borderId="25" xfId="0" applyFont="1" applyFill="1" applyBorder="1" applyAlignment="1">
      <alignment horizontal="center" vertical="center" wrapText="1" readingOrder="1"/>
    </xf>
    <xf numFmtId="0" fontId="4" fillId="3" borderId="32" xfId="0" applyFont="1" applyFill="1" applyBorder="1" applyAlignment="1">
      <alignment horizontal="center" vertical="center" wrapText="1" readingOrder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40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wrapText="1"/>
    </xf>
    <xf numFmtId="0" fontId="4" fillId="3" borderId="40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 readingOrder="1"/>
    </xf>
    <xf numFmtId="0" fontId="4" fillId="3" borderId="23" xfId="0" applyFont="1" applyFill="1" applyBorder="1" applyAlignment="1">
      <alignment horizontal="left" vertical="center" wrapText="1"/>
    </xf>
    <xf numFmtId="0" fontId="4" fillId="3" borderId="40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center" wrapText="1"/>
    </xf>
    <xf numFmtId="0" fontId="4" fillId="3" borderId="39" xfId="0" applyFont="1" applyFill="1" applyBorder="1" applyAlignment="1">
      <alignment horizontal="left" vertical="center" wrapText="1"/>
    </xf>
    <xf numFmtId="0" fontId="4" fillId="3" borderId="45" xfId="0" applyFont="1" applyFill="1" applyBorder="1" applyAlignment="1">
      <alignment horizontal="left" vertical="center" wrapText="1"/>
    </xf>
    <xf numFmtId="0" fontId="4" fillId="3" borderId="49" xfId="0" applyFont="1" applyFill="1" applyBorder="1" applyAlignment="1">
      <alignment horizontal="left" vertical="center" wrapText="1"/>
    </xf>
    <xf numFmtId="1" fontId="4" fillId="2" borderId="25" xfId="2" applyNumberFormat="1" applyFont="1" applyFill="1" applyBorder="1" applyAlignment="1">
      <alignment horizontal="center" vertical="center" wrapText="1" readingOrder="1"/>
    </xf>
    <xf numFmtId="1" fontId="4" fillId="2" borderId="30" xfId="2" applyNumberFormat="1" applyFont="1" applyFill="1" applyBorder="1" applyAlignment="1">
      <alignment horizontal="center" vertical="center" wrapText="1" readingOrder="1"/>
    </xf>
    <xf numFmtId="1" fontId="4" fillId="2" borderId="32" xfId="2" applyNumberFormat="1" applyFont="1" applyFill="1" applyBorder="1" applyAlignment="1">
      <alignment horizontal="center" vertical="center" wrapText="1" readingOrder="1"/>
    </xf>
    <xf numFmtId="0" fontId="4" fillId="3" borderId="19" xfId="0" applyFont="1" applyFill="1" applyBorder="1" applyAlignment="1">
      <alignment horizontal="left" vertical="center" wrapText="1" readingOrder="1"/>
    </xf>
    <xf numFmtId="0" fontId="4" fillId="3" borderId="39" xfId="0" applyFont="1" applyFill="1" applyBorder="1" applyAlignment="1">
      <alignment horizontal="left" vertical="center" wrapText="1" readingOrder="1"/>
    </xf>
    <xf numFmtId="0" fontId="4" fillId="2" borderId="25" xfId="0" applyFont="1" applyFill="1" applyBorder="1" applyAlignment="1">
      <alignment horizontal="center" vertical="center" readingOrder="1"/>
    </xf>
    <xf numFmtId="0" fontId="4" fillId="2" borderId="32" xfId="0" applyFont="1" applyFill="1" applyBorder="1" applyAlignment="1">
      <alignment horizontal="center" vertical="center" readingOrder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AA981"/>
      <color rgb="FFFF7747"/>
      <color rgb="FF5B208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D78F1-DA32-43EF-BC1B-F6511A2CBE07}">
  <sheetPr>
    <pageSetUpPr autoPageBreaks="0"/>
  </sheetPr>
  <dimension ref="A2:Y224"/>
  <sheetViews>
    <sheetView tabSelected="1" zoomScale="90" zoomScaleNormal="90" workbookViewId="0">
      <selection activeCell="D23" sqref="D23"/>
    </sheetView>
  </sheetViews>
  <sheetFormatPr defaultColWidth="8.7109375" defaultRowHeight="19.5"/>
  <cols>
    <col min="1" max="1" width="3.42578125" style="1" customWidth="1"/>
    <col min="2" max="2" width="51.140625" style="69" customWidth="1"/>
    <col min="3" max="3" width="18.5703125" style="55" bestFit="1" customWidth="1"/>
    <col min="4" max="4" width="31.28515625" style="55" bestFit="1" customWidth="1"/>
    <col min="5" max="5" width="29.5703125" style="55" bestFit="1" customWidth="1"/>
    <col min="6" max="6" width="23.42578125" style="55" customWidth="1"/>
    <col min="7" max="7" width="31.28515625" style="55" bestFit="1" customWidth="1"/>
    <col min="8" max="8" width="30.85546875" style="55" bestFit="1" customWidth="1"/>
    <col min="9" max="10" width="15" style="55" bestFit="1" customWidth="1"/>
    <col min="11" max="11" width="37.85546875" style="55" customWidth="1"/>
    <col min="12" max="12" width="15" style="55" bestFit="1" customWidth="1"/>
    <col min="13" max="13" width="19.140625" style="55" bestFit="1" customWidth="1"/>
    <col min="14" max="14" width="16.42578125" style="55" bestFit="1" customWidth="1"/>
    <col min="15" max="15" width="16.7109375" style="55" customWidth="1"/>
    <col min="16" max="16" width="16.140625" style="55" customWidth="1"/>
    <col min="17" max="17" width="13.5703125" style="55" customWidth="1"/>
    <col min="18" max="18" width="17.42578125" style="55" customWidth="1"/>
    <col min="19" max="19" width="14.85546875" style="55" bestFit="1" customWidth="1"/>
    <col min="20" max="20" width="15.85546875" style="55" customWidth="1"/>
    <col min="21" max="22" width="11.42578125" style="55" bestFit="1" customWidth="1"/>
    <col min="23" max="24" width="12" style="55" bestFit="1" customWidth="1"/>
    <col min="25" max="25" width="11.5703125" style="55" bestFit="1" customWidth="1"/>
    <col min="26" max="16384" width="8.7109375" style="55"/>
  </cols>
  <sheetData>
    <row r="2" spans="2:12" ht="32.25">
      <c r="B2" s="68" t="s">
        <v>0</v>
      </c>
    </row>
    <row r="3" spans="2:12" ht="32.25">
      <c r="B3" s="68"/>
    </row>
    <row r="4" spans="2:12" ht="23.25" thickBot="1">
      <c r="B4" s="76" t="s">
        <v>1</v>
      </c>
      <c r="E4" s="95"/>
    </row>
    <row r="5" spans="2:12" ht="20.25" thickBot="1">
      <c r="B5" s="94"/>
      <c r="C5" s="56">
        <v>2025</v>
      </c>
      <c r="D5" s="57">
        <v>2024</v>
      </c>
    </row>
    <row r="6" spans="2:12">
      <c r="B6" s="91" t="s">
        <v>2</v>
      </c>
      <c r="C6" s="58">
        <v>8778</v>
      </c>
      <c r="D6" s="54">
        <v>9749</v>
      </c>
    </row>
    <row r="7" spans="2:12">
      <c r="B7" s="92" t="s">
        <v>3</v>
      </c>
      <c r="C7" s="59">
        <v>3957</v>
      </c>
      <c r="D7" s="165">
        <v>4561</v>
      </c>
    </row>
    <row r="8" spans="2:12" ht="20.25" thickBot="1">
      <c r="B8" s="127" t="s">
        <v>4</v>
      </c>
      <c r="C8" s="49">
        <f>C7/C6</f>
        <v>0.45078605604921396</v>
      </c>
      <c r="D8" s="128">
        <v>0.47</v>
      </c>
    </row>
    <row r="9" spans="2:12">
      <c r="B9" s="129" t="s">
        <v>5</v>
      </c>
      <c r="C9" s="130">
        <v>4821</v>
      </c>
      <c r="D9" s="131">
        <v>5188</v>
      </c>
    </row>
    <row r="10" spans="2:12" ht="20.25" thickBot="1">
      <c r="B10" s="93" t="s">
        <v>4</v>
      </c>
      <c r="C10" s="17">
        <f>C9/C6</f>
        <v>0.54921394395078604</v>
      </c>
      <c r="D10" s="3">
        <v>0.53</v>
      </c>
    </row>
    <row r="12" spans="2:12">
      <c r="C12" s="65"/>
      <c r="D12" s="65"/>
      <c r="E12" s="65"/>
      <c r="F12" s="65"/>
      <c r="G12" s="65"/>
      <c r="H12" s="65"/>
      <c r="I12" s="65"/>
      <c r="J12" s="65"/>
      <c r="K12" s="65"/>
      <c r="L12" s="65"/>
    </row>
    <row r="13" spans="2:12" ht="23.25" thickBot="1">
      <c r="B13" s="70" t="s">
        <v>6</v>
      </c>
      <c r="C13" s="65"/>
      <c r="D13" s="65"/>
      <c r="E13" s="65"/>
      <c r="F13" s="65"/>
      <c r="G13" s="65"/>
      <c r="H13" s="65"/>
      <c r="I13" s="65"/>
      <c r="J13" s="65"/>
      <c r="K13" s="65"/>
      <c r="L13" s="65"/>
    </row>
    <row r="14" spans="2:12" ht="20.25" thickBot="1">
      <c r="B14" s="252"/>
      <c r="C14" s="250" t="s">
        <v>7</v>
      </c>
      <c r="D14" s="251"/>
      <c r="E14" s="244" t="s">
        <v>8</v>
      </c>
      <c r="F14" s="245"/>
    </row>
    <row r="15" spans="2:12" ht="20.25" thickBot="1">
      <c r="B15" s="253"/>
      <c r="C15" s="114">
        <v>2025</v>
      </c>
      <c r="D15" s="96">
        <v>2024</v>
      </c>
      <c r="E15" s="16">
        <v>2025</v>
      </c>
      <c r="F15" s="13">
        <v>2024</v>
      </c>
    </row>
    <row r="16" spans="2:12">
      <c r="B16" s="81" t="s">
        <v>9</v>
      </c>
      <c r="C16" s="171">
        <v>1955</v>
      </c>
      <c r="D16" s="172">
        <v>1828</v>
      </c>
      <c r="E16" s="178">
        <v>1808</v>
      </c>
      <c r="F16" s="104">
        <v>1703</v>
      </c>
      <c r="H16" s="242"/>
      <c r="I16" s="242"/>
      <c r="J16" s="242"/>
      <c r="K16" s="242"/>
      <c r="L16" s="242"/>
    </row>
    <row r="17" spans="2:25">
      <c r="B17" s="119" t="s">
        <v>10</v>
      </c>
      <c r="C17" s="173">
        <v>1728</v>
      </c>
      <c r="D17" s="90">
        <v>1647</v>
      </c>
      <c r="E17" s="155">
        <v>1664</v>
      </c>
      <c r="F17" s="24">
        <v>1590</v>
      </c>
      <c r="H17" s="242"/>
    </row>
    <row r="18" spans="2:25">
      <c r="B18" s="119" t="s">
        <v>11</v>
      </c>
      <c r="C18" s="173">
        <v>191</v>
      </c>
      <c r="D18" s="90">
        <v>156</v>
      </c>
      <c r="E18" s="155">
        <v>109</v>
      </c>
      <c r="F18" s="24">
        <v>92</v>
      </c>
      <c r="H18" s="242"/>
    </row>
    <row r="19" spans="2:25">
      <c r="B19" s="119" t="s">
        <v>12</v>
      </c>
      <c r="C19" s="174">
        <v>0.74</v>
      </c>
      <c r="D19" s="175">
        <v>0.72</v>
      </c>
      <c r="E19" s="133">
        <v>0.7</v>
      </c>
      <c r="F19" s="25">
        <v>0.69</v>
      </c>
      <c r="H19" s="242"/>
    </row>
    <row r="20" spans="2:25">
      <c r="B20" s="119" t="s">
        <v>13</v>
      </c>
      <c r="C20" s="174">
        <v>0.25</v>
      </c>
      <c r="D20" s="175">
        <v>0.28000000000000003</v>
      </c>
      <c r="E20" s="133">
        <v>0.28999999999999998</v>
      </c>
      <c r="F20" s="25">
        <v>0.31</v>
      </c>
      <c r="H20" s="242"/>
      <c r="K20" s="242"/>
    </row>
    <row r="21" spans="2:25" ht="20.25" thickBot="1">
      <c r="B21" s="120" t="s">
        <v>14</v>
      </c>
      <c r="C21" s="176">
        <v>-508</v>
      </c>
      <c r="D21" s="177">
        <v>-451</v>
      </c>
      <c r="E21" s="179">
        <v>-516</v>
      </c>
      <c r="F21" s="180">
        <v>-443</v>
      </c>
      <c r="H21" s="242"/>
      <c r="K21" s="242"/>
    </row>
    <row r="22" spans="2:25">
      <c r="B22" s="72"/>
      <c r="C22" s="23"/>
      <c r="D22" s="23"/>
      <c r="E22" s="23"/>
      <c r="F22" s="26"/>
      <c r="G22" s="26"/>
      <c r="H22" s="23"/>
      <c r="I22" s="23"/>
      <c r="J22" s="23"/>
      <c r="K22" s="23"/>
      <c r="L22" s="26"/>
      <c r="N22" s="242"/>
      <c r="Q22" s="242"/>
    </row>
    <row r="23" spans="2:25">
      <c r="B23" s="72"/>
      <c r="C23" s="23"/>
      <c r="D23" s="23"/>
      <c r="E23" s="23"/>
      <c r="F23" s="26"/>
      <c r="G23" s="26"/>
      <c r="H23" s="23"/>
      <c r="I23" s="23"/>
      <c r="J23" s="23"/>
      <c r="K23" s="23"/>
      <c r="L23" s="26"/>
      <c r="N23" s="242"/>
      <c r="Q23" s="242"/>
    </row>
    <row r="24" spans="2:25" ht="23.25" thickBot="1">
      <c r="B24" s="70" t="s">
        <v>15</v>
      </c>
      <c r="C24" s="65"/>
      <c r="D24" s="65"/>
      <c r="E24" s="65"/>
      <c r="F24" s="65"/>
      <c r="G24" s="65"/>
      <c r="H24" s="65"/>
      <c r="I24" s="65"/>
      <c r="J24" s="65"/>
      <c r="K24" s="65"/>
      <c r="L24" s="65"/>
      <c r="N24" s="242"/>
      <c r="Q24" s="242"/>
    </row>
    <row r="25" spans="2:25" ht="20.25" customHeight="1" thickBot="1">
      <c r="B25" s="254"/>
      <c r="C25" s="250" t="s">
        <v>7</v>
      </c>
      <c r="D25" s="251"/>
      <c r="E25" s="244" t="s">
        <v>8</v>
      </c>
      <c r="F25" s="245"/>
      <c r="H25" s="242"/>
    </row>
    <row r="26" spans="2:25" ht="20.25" thickBot="1">
      <c r="B26" s="255"/>
      <c r="C26" s="114">
        <v>2025</v>
      </c>
      <c r="D26" s="96">
        <v>2024</v>
      </c>
      <c r="E26" s="16">
        <v>2025</v>
      </c>
      <c r="F26" s="13">
        <v>2024</v>
      </c>
      <c r="H26" s="242"/>
      <c r="K26" s="242"/>
    </row>
    <row r="27" spans="2:25">
      <c r="B27" s="84" t="s">
        <v>16</v>
      </c>
      <c r="C27" s="181">
        <v>20116</v>
      </c>
      <c r="D27" s="182">
        <v>18316</v>
      </c>
      <c r="E27" s="123">
        <v>18349</v>
      </c>
      <c r="F27" s="124">
        <v>17102</v>
      </c>
      <c r="H27" s="242"/>
      <c r="K27" s="242"/>
    </row>
    <row r="28" spans="2:25">
      <c r="B28" s="92" t="s">
        <v>17</v>
      </c>
      <c r="C28" s="183">
        <v>18326</v>
      </c>
      <c r="D28" s="184">
        <v>16991</v>
      </c>
      <c r="E28" s="186">
        <v>15810</v>
      </c>
      <c r="F28" s="125">
        <v>15338</v>
      </c>
      <c r="H28" s="242"/>
      <c r="K28" s="242"/>
    </row>
    <row r="29" spans="2:25">
      <c r="B29" s="92" t="s">
        <v>18</v>
      </c>
      <c r="C29" s="183">
        <v>5470</v>
      </c>
      <c r="D29" s="184">
        <v>5193</v>
      </c>
      <c r="E29" s="186">
        <v>5745</v>
      </c>
      <c r="F29" s="125">
        <v>5425</v>
      </c>
      <c r="H29" s="242"/>
      <c r="K29" s="242"/>
    </row>
    <row r="30" spans="2:25" ht="20.25" thickBot="1">
      <c r="B30" s="121" t="s">
        <v>19</v>
      </c>
      <c r="C30" s="185">
        <v>6</v>
      </c>
      <c r="D30" s="105">
        <v>6</v>
      </c>
      <c r="E30" s="187">
        <v>6</v>
      </c>
      <c r="F30" s="126">
        <v>6</v>
      </c>
      <c r="H30" s="242"/>
      <c r="K30" s="242"/>
    </row>
    <row r="31" spans="2:25">
      <c r="B31" s="188"/>
      <c r="C31" s="189"/>
      <c r="D31" s="189"/>
      <c r="F31" s="242"/>
      <c r="I31" s="242"/>
    </row>
    <row r="32" spans="2:25">
      <c r="C32" s="65"/>
      <c r="D32" s="65"/>
      <c r="E32" s="65"/>
      <c r="F32" s="65"/>
      <c r="G32" s="65"/>
      <c r="H32" s="65"/>
      <c r="I32" s="65"/>
      <c r="J32" s="65"/>
      <c r="K32" s="65"/>
      <c r="L32" s="65"/>
      <c r="N32" s="242"/>
      <c r="Q32" s="242"/>
      <c r="T32" s="55">
        <f>E29/C29</f>
        <v>1.0502742230347348</v>
      </c>
      <c r="U32" s="55">
        <f>F29/D29</f>
        <v>1.0446755247448489</v>
      </c>
      <c r="V32" s="55" t="e">
        <f>#REF!/#REF!</f>
        <v>#REF!</v>
      </c>
      <c r="W32" s="55" t="e">
        <f>#REF!/#REF!</f>
        <v>#REF!</v>
      </c>
      <c r="X32" s="55" t="e">
        <f>#REF!/#REF!</f>
        <v>#REF!</v>
      </c>
      <c r="Y32" s="55" t="e">
        <f>#REF!/#REF!</f>
        <v>#REF!</v>
      </c>
    </row>
    <row r="33" spans="1:6" ht="23.25" thickBot="1">
      <c r="B33" s="70" t="s">
        <v>20</v>
      </c>
      <c r="E33" s="65"/>
    </row>
    <row r="34" spans="1:6" ht="20.25" customHeight="1" thickBot="1">
      <c r="B34" s="257" t="s">
        <v>21</v>
      </c>
      <c r="C34" s="250" t="s">
        <v>7</v>
      </c>
      <c r="D34" s="251"/>
      <c r="E34" s="244" t="s">
        <v>8</v>
      </c>
      <c r="F34" s="245"/>
    </row>
    <row r="35" spans="1:6" ht="20.25" thickBot="1">
      <c r="B35" s="258"/>
      <c r="C35" s="114">
        <v>2025</v>
      </c>
      <c r="D35" s="96">
        <v>2024</v>
      </c>
      <c r="E35" s="16">
        <v>2025</v>
      </c>
      <c r="F35" s="13">
        <v>2024</v>
      </c>
    </row>
    <row r="36" spans="1:6">
      <c r="B36" s="81" t="s">
        <v>22</v>
      </c>
      <c r="C36" s="146">
        <v>0.68</v>
      </c>
      <c r="D36" s="145">
        <v>0.65</v>
      </c>
      <c r="E36" s="41">
        <v>0.63</v>
      </c>
      <c r="F36" s="40">
        <v>0.61</v>
      </c>
    </row>
    <row r="37" spans="1:6">
      <c r="B37" s="82" t="s">
        <v>23</v>
      </c>
      <c r="C37" s="44">
        <v>0.48</v>
      </c>
      <c r="D37" s="45">
        <v>0.45</v>
      </c>
      <c r="E37" s="133">
        <v>0.43</v>
      </c>
      <c r="F37" s="25">
        <v>0.43</v>
      </c>
    </row>
    <row r="38" spans="1:6">
      <c r="B38" s="82" t="s">
        <v>24</v>
      </c>
      <c r="C38" s="44">
        <v>0.33</v>
      </c>
      <c r="D38" s="45">
        <v>0.34</v>
      </c>
      <c r="E38" s="133">
        <v>0.31</v>
      </c>
      <c r="F38" s="25">
        <v>0.32</v>
      </c>
    </row>
    <row r="39" spans="1:6">
      <c r="B39" s="82" t="s">
        <v>25</v>
      </c>
      <c r="C39" s="44">
        <v>0.24</v>
      </c>
      <c r="D39" s="45">
        <v>0.28000000000000003</v>
      </c>
      <c r="E39" s="133">
        <v>0.24</v>
      </c>
      <c r="F39" s="25">
        <v>0.28999999999999998</v>
      </c>
    </row>
    <row r="40" spans="1:6">
      <c r="B40" s="82" t="s">
        <v>26</v>
      </c>
      <c r="C40" s="44">
        <v>0.21</v>
      </c>
      <c r="D40" s="45">
        <v>0.23</v>
      </c>
      <c r="E40" s="133">
        <v>0.18</v>
      </c>
      <c r="F40" s="25">
        <v>0.19</v>
      </c>
    </row>
    <row r="41" spans="1:6">
      <c r="B41" s="82" t="s">
        <v>27</v>
      </c>
      <c r="C41" s="44">
        <v>0.15</v>
      </c>
      <c r="D41" s="45">
        <v>0.15</v>
      </c>
      <c r="E41" s="133">
        <v>0.16</v>
      </c>
      <c r="F41" s="25">
        <v>0.17</v>
      </c>
    </row>
    <row r="42" spans="1:6">
      <c r="B42" s="82" t="s">
        <v>28</v>
      </c>
      <c r="C42" s="44">
        <v>0.1</v>
      </c>
      <c r="D42" s="45">
        <v>0.11</v>
      </c>
      <c r="E42" s="133">
        <v>0.09</v>
      </c>
      <c r="F42" s="25">
        <v>0.11</v>
      </c>
    </row>
    <row r="43" spans="1:6" ht="20.25" thickBot="1">
      <c r="A43" s="1" t="s">
        <v>29</v>
      </c>
      <c r="B43" s="83" t="s">
        <v>30</v>
      </c>
      <c r="C43" s="38">
        <v>7.0000000000000007E-2</v>
      </c>
      <c r="D43" s="46">
        <v>7.0000000000000007E-2</v>
      </c>
      <c r="E43" s="134">
        <v>7.0000000000000007E-2</v>
      </c>
      <c r="F43" s="39">
        <v>7.0000000000000007E-2</v>
      </c>
    </row>
    <row r="45" spans="1:6">
      <c r="B45" s="75"/>
    </row>
    <row r="46" spans="1:6" ht="23.25" thickBot="1">
      <c r="B46" s="70" t="s">
        <v>31</v>
      </c>
    </row>
    <row r="47" spans="1:6" ht="20.25" customHeight="1" thickBot="1">
      <c r="B47" s="257" t="s">
        <v>21</v>
      </c>
      <c r="C47" s="250" t="s">
        <v>7</v>
      </c>
      <c r="D47" s="256"/>
      <c r="E47" s="244" t="s">
        <v>8</v>
      </c>
      <c r="F47" s="245"/>
    </row>
    <row r="48" spans="1:6" ht="20.25" thickBot="1">
      <c r="B48" s="258"/>
      <c r="C48" s="115">
        <v>2025</v>
      </c>
      <c r="D48" s="190">
        <v>2024</v>
      </c>
      <c r="E48" s="108">
        <v>2025</v>
      </c>
      <c r="F48" s="109">
        <v>2024</v>
      </c>
    </row>
    <row r="49" spans="2:7">
      <c r="B49" s="81" t="s">
        <v>23</v>
      </c>
      <c r="C49" s="150">
        <v>10530</v>
      </c>
      <c r="D49" s="191">
        <v>10213</v>
      </c>
      <c r="E49" s="154">
        <v>9197</v>
      </c>
      <c r="F49" s="151">
        <v>9221</v>
      </c>
    </row>
    <row r="50" spans="2:7">
      <c r="B50" s="82" t="s">
        <v>26</v>
      </c>
      <c r="C50" s="61">
        <v>10509</v>
      </c>
      <c r="D50" s="192">
        <v>9210</v>
      </c>
      <c r="E50" s="155">
        <v>9508</v>
      </c>
      <c r="F50" s="24">
        <v>8678</v>
      </c>
    </row>
    <row r="51" spans="2:7">
      <c r="B51" s="82" t="s">
        <v>22</v>
      </c>
      <c r="C51" s="61">
        <v>8564</v>
      </c>
      <c r="D51" s="192">
        <v>7743</v>
      </c>
      <c r="E51" s="155">
        <v>7629</v>
      </c>
      <c r="F51" s="24">
        <v>7180</v>
      </c>
    </row>
    <row r="52" spans="2:7">
      <c r="B52" s="82" t="s">
        <v>27</v>
      </c>
      <c r="C52" s="61">
        <v>3657</v>
      </c>
      <c r="D52" s="192">
        <v>3453</v>
      </c>
      <c r="E52" s="155">
        <v>3208</v>
      </c>
      <c r="F52" s="24">
        <v>3313</v>
      </c>
    </row>
    <row r="53" spans="2:7">
      <c r="B53" s="82" t="s">
        <v>25</v>
      </c>
      <c r="C53" s="61">
        <v>1815</v>
      </c>
      <c r="D53" s="192">
        <v>1890</v>
      </c>
      <c r="E53" s="155">
        <v>1848</v>
      </c>
      <c r="F53" s="24">
        <v>1881</v>
      </c>
    </row>
    <row r="54" spans="2:7">
      <c r="B54" s="82" t="s">
        <v>24</v>
      </c>
      <c r="C54" s="61">
        <v>1653</v>
      </c>
      <c r="D54" s="192">
        <v>1455</v>
      </c>
      <c r="E54" s="155">
        <v>1666</v>
      </c>
      <c r="F54" s="24">
        <v>1374</v>
      </c>
    </row>
    <row r="55" spans="2:7">
      <c r="B55" s="82" t="s">
        <v>30</v>
      </c>
      <c r="C55" s="61">
        <v>1425</v>
      </c>
      <c r="D55" s="192">
        <v>1282</v>
      </c>
      <c r="E55" s="155">
        <v>1570</v>
      </c>
      <c r="F55" s="24">
        <v>1346</v>
      </c>
    </row>
    <row r="56" spans="2:7" ht="20.25" thickBot="1">
      <c r="B56" s="82" t="s">
        <v>28</v>
      </c>
      <c r="C56" s="62">
        <v>1342</v>
      </c>
      <c r="D56" s="193">
        <v>1249</v>
      </c>
      <c r="E56" s="156">
        <v>1248</v>
      </c>
      <c r="F56" s="152">
        <v>1276</v>
      </c>
    </row>
    <row r="58" spans="2:7">
      <c r="F58" s="158"/>
      <c r="G58" s="158"/>
    </row>
    <row r="59" spans="2:7" ht="23.25" thickBot="1">
      <c r="B59" s="70" t="s">
        <v>32</v>
      </c>
    </row>
    <row r="60" spans="2:7" ht="20.25" customHeight="1" thickBot="1">
      <c r="B60" s="257" t="s">
        <v>33</v>
      </c>
      <c r="C60" s="250" t="s">
        <v>7</v>
      </c>
      <c r="D60" s="251"/>
      <c r="E60" s="244" t="s">
        <v>8</v>
      </c>
      <c r="F60" s="245"/>
    </row>
    <row r="61" spans="2:7" ht="20.25" thickBot="1">
      <c r="B61" s="258"/>
      <c r="C61" s="114">
        <v>2025</v>
      </c>
      <c r="D61" s="96">
        <v>2024</v>
      </c>
      <c r="E61" s="108">
        <v>2025</v>
      </c>
      <c r="F61" s="109">
        <v>2024</v>
      </c>
    </row>
    <row r="62" spans="2:7">
      <c r="B62" s="81" t="s">
        <v>34</v>
      </c>
      <c r="C62" s="47">
        <v>0.45</v>
      </c>
      <c r="D62" s="48">
        <v>0.46</v>
      </c>
      <c r="E62" s="147">
        <v>0.54</v>
      </c>
      <c r="F62" s="144">
        <v>0.53</v>
      </c>
    </row>
    <row r="63" spans="2:7">
      <c r="B63" s="82" t="s">
        <v>35</v>
      </c>
      <c r="C63" s="44">
        <v>0.3</v>
      </c>
      <c r="D63" s="45">
        <v>0.32</v>
      </c>
      <c r="E63" s="133">
        <v>0.35</v>
      </c>
      <c r="F63" s="25">
        <v>0.37</v>
      </c>
    </row>
    <row r="64" spans="2:7">
      <c r="B64" s="82" t="s">
        <v>36</v>
      </c>
      <c r="C64" s="44">
        <v>0.32</v>
      </c>
      <c r="D64" s="45">
        <v>0.3</v>
      </c>
      <c r="E64" s="133">
        <v>0.36</v>
      </c>
      <c r="F64" s="25">
        <v>0.34</v>
      </c>
    </row>
    <row r="65" spans="2:11">
      <c r="B65" s="82" t="s">
        <v>37</v>
      </c>
      <c r="C65" s="44">
        <v>0.26</v>
      </c>
      <c r="D65" s="45">
        <v>0.26</v>
      </c>
      <c r="E65" s="133">
        <v>0.31</v>
      </c>
      <c r="F65" s="25">
        <v>0.28999999999999998</v>
      </c>
    </row>
    <row r="66" spans="2:11">
      <c r="B66" s="82" t="s">
        <v>38</v>
      </c>
      <c r="C66" s="44">
        <v>0.2</v>
      </c>
      <c r="D66" s="45">
        <v>0.21</v>
      </c>
      <c r="E66" s="133">
        <v>0.24</v>
      </c>
      <c r="F66" s="25">
        <v>0.25</v>
      </c>
    </row>
    <row r="67" spans="2:11" ht="20.25" thickBot="1">
      <c r="B67" s="83" t="s">
        <v>39</v>
      </c>
      <c r="C67" s="38">
        <v>0.12</v>
      </c>
      <c r="D67" s="46">
        <v>0.14000000000000001</v>
      </c>
      <c r="E67" s="134">
        <v>0.16</v>
      </c>
      <c r="F67" s="39">
        <v>0.18</v>
      </c>
    </row>
    <row r="69" spans="2:11">
      <c r="G69" s="65"/>
    </row>
    <row r="70" spans="2:11" ht="23.25" thickBot="1">
      <c r="B70" s="70" t="s">
        <v>40</v>
      </c>
      <c r="G70" s="164"/>
      <c r="H70" s="164"/>
      <c r="I70" s="164"/>
      <c r="J70" s="164"/>
      <c r="K70" s="164"/>
    </row>
    <row r="71" spans="2:11" ht="20.25" customHeight="1" thickBot="1">
      <c r="B71" s="257" t="s">
        <v>21</v>
      </c>
      <c r="C71" s="250" t="s">
        <v>7</v>
      </c>
      <c r="D71" s="251"/>
      <c r="E71" s="244" t="s">
        <v>8</v>
      </c>
      <c r="F71" s="245"/>
    </row>
    <row r="72" spans="2:11" ht="20.25" thickBot="1">
      <c r="B72" s="258"/>
      <c r="C72" s="115">
        <v>2025</v>
      </c>
      <c r="D72" s="195">
        <v>2024</v>
      </c>
      <c r="E72" s="16">
        <v>2025</v>
      </c>
      <c r="F72" s="13">
        <v>2024</v>
      </c>
    </row>
    <row r="73" spans="2:11">
      <c r="B73" s="81" t="s">
        <v>39</v>
      </c>
      <c r="C73" s="150">
        <v>7772</v>
      </c>
      <c r="D73" s="149">
        <v>6635</v>
      </c>
      <c r="E73" s="154">
        <v>7830</v>
      </c>
      <c r="F73" s="151">
        <v>5927</v>
      </c>
    </row>
    <row r="74" spans="2:11">
      <c r="B74" s="82" t="s">
        <v>36</v>
      </c>
      <c r="C74" s="61">
        <v>2658</v>
      </c>
      <c r="D74" s="27">
        <v>2631</v>
      </c>
      <c r="E74" s="155">
        <v>2885</v>
      </c>
      <c r="F74" s="24">
        <v>2756</v>
      </c>
    </row>
    <row r="75" spans="2:11">
      <c r="B75" s="82" t="s">
        <v>35</v>
      </c>
      <c r="C75" s="61">
        <v>2292</v>
      </c>
      <c r="D75" s="27">
        <v>2538</v>
      </c>
      <c r="E75" s="155">
        <v>2248</v>
      </c>
      <c r="F75" s="24">
        <v>2393</v>
      </c>
    </row>
    <row r="76" spans="2:11">
      <c r="B76" s="81" t="s">
        <v>34</v>
      </c>
      <c r="C76" s="61">
        <v>2588</v>
      </c>
      <c r="D76" s="27">
        <v>2527</v>
      </c>
      <c r="E76" s="155">
        <v>2698</v>
      </c>
      <c r="F76" s="24">
        <v>2743</v>
      </c>
    </row>
    <row r="77" spans="2:11">
      <c r="B77" s="82" t="s">
        <v>37</v>
      </c>
      <c r="C77" s="61">
        <v>2649</v>
      </c>
      <c r="D77" s="27">
        <v>1642</v>
      </c>
      <c r="E77" s="155">
        <v>2513</v>
      </c>
      <c r="F77" s="24">
        <v>1735</v>
      </c>
    </row>
    <row r="78" spans="2:11" ht="20.25" thickBot="1">
      <c r="B78" s="83" t="s">
        <v>38</v>
      </c>
      <c r="C78" s="62">
        <v>1725</v>
      </c>
      <c r="D78" s="63">
        <v>1553</v>
      </c>
      <c r="E78" s="156">
        <v>1812</v>
      </c>
      <c r="F78" s="152">
        <v>1581</v>
      </c>
    </row>
    <row r="79" spans="2:11">
      <c r="G79" s="164"/>
      <c r="H79" s="164"/>
      <c r="I79" s="164"/>
      <c r="J79" s="164"/>
      <c r="K79" s="164"/>
    </row>
    <row r="81" spans="2:24" ht="23.25" thickBot="1">
      <c r="B81" s="70" t="s">
        <v>41</v>
      </c>
    </row>
    <row r="82" spans="2:24" ht="20.25" thickBot="1">
      <c r="B82" s="254"/>
      <c r="C82" s="250" t="s">
        <v>7</v>
      </c>
      <c r="D82" s="251"/>
      <c r="E82" s="268" t="s">
        <v>8</v>
      </c>
      <c r="F82" s="269"/>
    </row>
    <row r="83" spans="2:24" ht="20.25" thickBot="1">
      <c r="B83" s="255"/>
      <c r="C83" s="114">
        <v>2025</v>
      </c>
      <c r="D83" s="96">
        <v>2024</v>
      </c>
      <c r="E83" s="157">
        <v>2025</v>
      </c>
      <c r="F83" s="13">
        <v>2024</v>
      </c>
    </row>
    <row r="84" spans="2:24">
      <c r="B84" s="81" t="s">
        <v>42</v>
      </c>
      <c r="C84" s="150">
        <v>7529001</v>
      </c>
      <c r="D84" s="149">
        <v>8562862</v>
      </c>
      <c r="E84" s="154">
        <v>5042178</v>
      </c>
      <c r="F84" s="151">
        <v>5379516</v>
      </c>
    </row>
    <row r="85" spans="2:24">
      <c r="B85" s="82" t="s">
        <v>43</v>
      </c>
      <c r="C85" s="61">
        <v>2583</v>
      </c>
      <c r="D85" s="27">
        <v>2431</v>
      </c>
      <c r="E85" s="155">
        <v>2621</v>
      </c>
      <c r="F85" s="24">
        <v>2483.6177285318499</v>
      </c>
    </row>
    <row r="86" spans="2:24" ht="20.25" thickBot="1">
      <c r="B86" s="83" t="s">
        <v>44</v>
      </c>
      <c r="C86" s="38">
        <v>0.38</v>
      </c>
      <c r="D86" s="46">
        <v>0.4</v>
      </c>
      <c r="E86" s="134">
        <v>0.45</v>
      </c>
      <c r="F86" s="39">
        <v>0.46</v>
      </c>
    </row>
    <row r="87" spans="2:24">
      <c r="C87" s="42"/>
      <c r="D87" s="42"/>
      <c r="E87" s="43"/>
      <c r="F87" s="43"/>
    </row>
    <row r="88" spans="2:24">
      <c r="C88" s="65"/>
      <c r="D88" s="65"/>
      <c r="E88" s="65"/>
      <c r="F88" s="65"/>
      <c r="G88" s="65"/>
      <c r="H88" s="65"/>
      <c r="I88" s="65"/>
      <c r="J88" s="65"/>
      <c r="K88" s="65"/>
      <c r="L88" s="65"/>
      <c r="N88" s="242"/>
      <c r="Q88" s="242"/>
      <c r="X88" s="158" t="e">
        <f>#REF!-#REF!</f>
        <v>#REF!</v>
      </c>
    </row>
    <row r="89" spans="2:24" ht="23.25" thickBot="1">
      <c r="B89" s="70" t="s">
        <v>45</v>
      </c>
    </row>
    <row r="90" spans="2:24" ht="20.25" customHeight="1" thickBot="1">
      <c r="B90" s="259" t="s">
        <v>46</v>
      </c>
      <c r="C90" s="250" t="s">
        <v>7</v>
      </c>
      <c r="D90" s="251"/>
      <c r="E90" s="244" t="s">
        <v>8</v>
      </c>
      <c r="F90" s="245"/>
    </row>
    <row r="91" spans="2:24" ht="20.25" thickBot="1">
      <c r="B91" s="260"/>
      <c r="C91" s="114">
        <v>2025</v>
      </c>
      <c r="D91" s="96">
        <v>2024</v>
      </c>
      <c r="E91" s="108">
        <v>2025</v>
      </c>
      <c r="F91" s="163">
        <v>2024</v>
      </c>
    </row>
    <row r="92" spans="2:24">
      <c r="B92" s="77" t="s">
        <v>47</v>
      </c>
      <c r="C92" s="196">
        <v>0.43</v>
      </c>
      <c r="D92" s="197">
        <v>0.42</v>
      </c>
      <c r="E92" s="203">
        <v>0.31</v>
      </c>
      <c r="F92" s="118">
        <v>0.31</v>
      </c>
    </row>
    <row r="93" spans="2:24">
      <c r="B93" s="78" t="s">
        <v>48</v>
      </c>
      <c r="C93" s="28">
        <v>0.13</v>
      </c>
      <c r="D93" s="198">
        <v>0.15</v>
      </c>
      <c r="E93" s="170">
        <v>0.12</v>
      </c>
      <c r="F93" s="15">
        <v>0.13</v>
      </c>
    </row>
    <row r="94" spans="2:24" ht="20.25" thickBot="1">
      <c r="B94" s="122" t="s">
        <v>49</v>
      </c>
      <c r="C94" s="199">
        <v>0.02</v>
      </c>
      <c r="D94" s="200">
        <v>0.02</v>
      </c>
      <c r="E94" s="204">
        <v>0.02</v>
      </c>
      <c r="F94" s="29">
        <v>0.02</v>
      </c>
    </row>
    <row r="95" spans="2:24" ht="20.25" thickBot="1">
      <c r="B95" s="207" t="s">
        <v>50</v>
      </c>
      <c r="C95" s="51">
        <f>SUM(C92:C94)</f>
        <v>0.58000000000000007</v>
      </c>
      <c r="D95" s="52">
        <v>0.59</v>
      </c>
      <c r="E95" s="51">
        <f>SUM(E92:E94)</f>
        <v>0.45</v>
      </c>
      <c r="F95" s="52">
        <v>0.46</v>
      </c>
    </row>
    <row r="96" spans="2:24">
      <c r="B96" s="77" t="s">
        <v>51</v>
      </c>
      <c r="C96" s="117">
        <v>0.18</v>
      </c>
      <c r="D96" s="201">
        <v>0.18</v>
      </c>
      <c r="E96" s="169">
        <v>0.28999999999999998</v>
      </c>
      <c r="F96" s="14">
        <v>0.31</v>
      </c>
    </row>
    <row r="97" spans="2:14">
      <c r="B97" s="78" t="s">
        <v>52</v>
      </c>
      <c r="C97" s="28">
        <v>0.16</v>
      </c>
      <c r="D97" s="198">
        <v>0.15</v>
      </c>
      <c r="E97" s="170">
        <v>0.17</v>
      </c>
      <c r="F97" s="15">
        <v>0.14000000000000001</v>
      </c>
    </row>
    <row r="98" spans="2:14">
      <c r="B98" s="78" t="s">
        <v>53</v>
      </c>
      <c r="C98" s="28">
        <v>0.03</v>
      </c>
      <c r="D98" s="198">
        <v>0.03</v>
      </c>
      <c r="E98" s="170">
        <v>0.04</v>
      </c>
      <c r="F98" s="15">
        <v>0.04</v>
      </c>
    </row>
    <row r="99" spans="2:14">
      <c r="B99" s="78" t="s">
        <v>54</v>
      </c>
      <c r="C99" s="28">
        <v>0.02</v>
      </c>
      <c r="D99" s="198">
        <v>0.03</v>
      </c>
      <c r="E99" s="170">
        <v>0.03</v>
      </c>
      <c r="F99" s="15">
        <v>0.03</v>
      </c>
    </row>
    <row r="100" spans="2:14" ht="20.25" thickBot="1">
      <c r="B100" s="79" t="s">
        <v>55</v>
      </c>
      <c r="C100" s="30">
        <v>0.03</v>
      </c>
      <c r="D100" s="202">
        <v>0.02</v>
      </c>
      <c r="E100" s="17">
        <v>0.03</v>
      </c>
      <c r="F100" s="3">
        <v>0.02</v>
      </c>
    </row>
    <row r="101" spans="2:14">
      <c r="C101" s="64"/>
      <c r="D101" s="88"/>
      <c r="E101" s="89"/>
      <c r="F101" s="89"/>
      <c r="G101" s="89"/>
      <c r="H101" s="89"/>
      <c r="I101" s="89"/>
      <c r="J101" s="89"/>
      <c r="K101" s="89"/>
      <c r="L101" s="89"/>
      <c r="N101" s="106"/>
    </row>
    <row r="103" spans="2:14" ht="23.25" thickBot="1">
      <c r="B103" s="70" t="s">
        <v>56</v>
      </c>
    </row>
    <row r="104" spans="2:14" ht="20.25" customHeight="1" thickBot="1">
      <c r="B104" s="259" t="s">
        <v>57</v>
      </c>
      <c r="C104" s="250" t="s">
        <v>7</v>
      </c>
      <c r="D104" s="251"/>
      <c r="E104" s="244" t="s">
        <v>8</v>
      </c>
      <c r="F104" s="245"/>
    </row>
    <row r="105" spans="2:14" ht="20.25" thickBot="1">
      <c r="B105" s="260"/>
      <c r="C105" s="114">
        <v>2025</v>
      </c>
      <c r="D105" s="96">
        <v>2024</v>
      </c>
      <c r="E105" s="108">
        <v>2025</v>
      </c>
      <c r="F105" s="163">
        <v>2024</v>
      </c>
    </row>
    <row r="106" spans="2:14" ht="20.25" thickBot="1">
      <c r="B106" s="207" t="s">
        <v>58</v>
      </c>
      <c r="C106" s="208">
        <v>0.53</v>
      </c>
      <c r="D106" s="209">
        <v>0.55000000000000004</v>
      </c>
      <c r="E106" s="210">
        <v>0.64</v>
      </c>
      <c r="F106" s="211">
        <v>0.65</v>
      </c>
    </row>
    <row r="107" spans="2:14" ht="20.25" thickBot="1">
      <c r="B107" s="207" t="s">
        <v>59</v>
      </c>
      <c r="C107" s="208">
        <v>0.28000000000000003</v>
      </c>
      <c r="D107" s="209">
        <v>0.28000000000000003</v>
      </c>
      <c r="E107" s="210">
        <v>0.4</v>
      </c>
      <c r="F107" s="211">
        <v>0.39</v>
      </c>
    </row>
    <row r="108" spans="2:14" ht="39.75" thickBot="1">
      <c r="B108" s="207" t="s">
        <v>60</v>
      </c>
      <c r="C108" s="208">
        <v>0.46</v>
      </c>
      <c r="D108" s="209">
        <v>0.48</v>
      </c>
      <c r="E108" s="210">
        <v>0.6</v>
      </c>
      <c r="F108" s="211">
        <v>0.61</v>
      </c>
    </row>
    <row r="109" spans="2:14">
      <c r="B109" s="77" t="s">
        <v>61</v>
      </c>
      <c r="C109" s="196">
        <v>0.36</v>
      </c>
      <c r="D109" s="197">
        <v>0.35</v>
      </c>
      <c r="E109" s="34">
        <v>0.45</v>
      </c>
      <c r="F109" s="35">
        <v>0.42</v>
      </c>
    </row>
    <row r="110" spans="2:14">
      <c r="B110" s="78" t="s">
        <v>62</v>
      </c>
      <c r="C110" s="28">
        <v>0.24552670523341855</v>
      </c>
      <c r="D110" s="198">
        <v>0.26</v>
      </c>
      <c r="E110" s="31">
        <v>0.24</v>
      </c>
      <c r="F110" s="32">
        <v>0.25</v>
      </c>
    </row>
    <row r="111" spans="2:14">
      <c r="B111" s="78" t="s">
        <v>63</v>
      </c>
      <c r="C111" s="28">
        <v>0.17</v>
      </c>
      <c r="D111" s="198">
        <v>0.17</v>
      </c>
      <c r="E111" s="31">
        <v>0.27</v>
      </c>
      <c r="F111" s="32">
        <v>0.28000000000000003</v>
      </c>
    </row>
    <row r="112" spans="2:14">
      <c r="B112" s="78" t="s">
        <v>64</v>
      </c>
      <c r="C112" s="28">
        <v>7.0000000000000007E-2</v>
      </c>
      <c r="D112" s="198">
        <v>7.0000000000000007E-2</v>
      </c>
      <c r="E112" s="31">
        <v>0.09</v>
      </c>
      <c r="F112" s="32">
        <v>0.1</v>
      </c>
    </row>
    <row r="113" spans="2:6">
      <c r="B113" s="78" t="s">
        <v>65</v>
      </c>
      <c r="C113" s="28">
        <v>0.05</v>
      </c>
      <c r="D113" s="198">
        <v>7.0000000000000007E-2</v>
      </c>
      <c r="E113" s="31">
        <v>7.0000000000000007E-2</v>
      </c>
      <c r="F113" s="32">
        <v>0.11</v>
      </c>
    </row>
    <row r="114" spans="2:6" ht="20.25" thickBot="1">
      <c r="B114" s="79" t="s">
        <v>66</v>
      </c>
      <c r="C114" s="30">
        <v>0.01</v>
      </c>
      <c r="D114" s="202">
        <v>0.03</v>
      </c>
      <c r="E114" s="206">
        <v>9.1000000000000004E-3</v>
      </c>
      <c r="F114" s="132">
        <v>0.03</v>
      </c>
    </row>
    <row r="115" spans="2:6">
      <c r="B115" s="73" t="s">
        <v>67</v>
      </c>
      <c r="C115" s="64"/>
      <c r="D115" s="64"/>
      <c r="E115" s="64"/>
    </row>
    <row r="116" spans="2:6">
      <c r="B116" s="73"/>
      <c r="C116" s="64"/>
      <c r="D116" s="64"/>
      <c r="E116" s="64"/>
    </row>
    <row r="117" spans="2:6">
      <c r="B117" s="74"/>
      <c r="C117" s="64"/>
      <c r="D117" s="64"/>
      <c r="E117" s="64"/>
    </row>
    <row r="118" spans="2:6" ht="23.25" thickBot="1">
      <c r="B118" s="70" t="s">
        <v>68</v>
      </c>
    </row>
    <row r="119" spans="2:6" ht="20.25" thickBot="1">
      <c r="B119" s="259" t="s">
        <v>69</v>
      </c>
      <c r="C119" s="250" t="s">
        <v>7</v>
      </c>
      <c r="D119" s="251"/>
      <c r="E119" s="244" t="s">
        <v>8</v>
      </c>
      <c r="F119" s="245"/>
    </row>
    <row r="120" spans="2:6" ht="20.25" thickBot="1">
      <c r="B120" s="262"/>
      <c r="C120" s="114">
        <v>2025</v>
      </c>
      <c r="D120" s="96">
        <v>2024</v>
      </c>
      <c r="E120" s="16">
        <v>2025</v>
      </c>
      <c r="F120" s="107">
        <v>2024</v>
      </c>
    </row>
    <row r="121" spans="2:6">
      <c r="B121" s="214" t="s">
        <v>70</v>
      </c>
      <c r="C121" s="215">
        <v>0.38</v>
      </c>
      <c r="D121" s="113">
        <v>0.39</v>
      </c>
      <c r="E121" s="41">
        <v>0.45</v>
      </c>
      <c r="F121" s="40">
        <v>0.46</v>
      </c>
    </row>
    <row r="122" spans="2:6">
      <c r="B122" s="85" t="s">
        <v>71</v>
      </c>
      <c r="C122" s="33">
        <v>0.23</v>
      </c>
      <c r="D122" s="112">
        <v>0.22</v>
      </c>
      <c r="E122" s="133">
        <v>0.21</v>
      </c>
      <c r="F122" s="25">
        <v>0.21</v>
      </c>
    </row>
    <row r="123" spans="2:6" ht="20.25" thickBot="1">
      <c r="B123" s="216" t="s">
        <v>72</v>
      </c>
      <c r="C123" s="217">
        <v>0.02</v>
      </c>
      <c r="D123" s="218">
        <v>0.02</v>
      </c>
      <c r="E123" s="224">
        <v>0.02</v>
      </c>
      <c r="F123" s="225">
        <v>0.02</v>
      </c>
    </row>
    <row r="124" spans="2:6" ht="20.25" thickBot="1">
      <c r="B124" s="222" t="s">
        <v>73</v>
      </c>
      <c r="C124" s="210">
        <f>SUM(C121:C123)</f>
        <v>0.63</v>
      </c>
      <c r="D124" s="211">
        <f>SUM(D121:D123)</f>
        <v>0.63</v>
      </c>
      <c r="E124" s="210">
        <f>SUM(E121:E123)</f>
        <v>0.68</v>
      </c>
      <c r="F124" s="211">
        <f>SUM(F121:F123)</f>
        <v>0.69000000000000006</v>
      </c>
    </row>
    <row r="125" spans="2:6">
      <c r="B125" s="77" t="s">
        <v>39</v>
      </c>
      <c r="C125" s="219">
        <v>0.18</v>
      </c>
      <c r="D125" s="220">
        <v>0.18</v>
      </c>
      <c r="E125" s="41">
        <v>0.14000000000000001</v>
      </c>
      <c r="F125" s="40">
        <v>0.14000000000000001</v>
      </c>
    </row>
    <row r="126" spans="2:6">
      <c r="B126" s="78" t="s">
        <v>74</v>
      </c>
      <c r="C126" s="28">
        <v>0.03</v>
      </c>
      <c r="D126" s="198">
        <v>0.03</v>
      </c>
      <c r="E126" s="133">
        <v>0.04</v>
      </c>
      <c r="F126" s="25">
        <v>0.03</v>
      </c>
    </row>
    <row r="127" spans="2:6" ht="20.25" thickBot="1">
      <c r="B127" s="122" t="s">
        <v>75</v>
      </c>
      <c r="C127" s="199">
        <v>0.01</v>
      </c>
      <c r="D127" s="200">
        <v>0.01</v>
      </c>
      <c r="E127" s="53">
        <v>0.01</v>
      </c>
      <c r="F127" s="50">
        <v>0.01</v>
      </c>
    </row>
    <row r="128" spans="2:6" ht="20.25" thickBot="1">
      <c r="B128" s="207" t="s">
        <v>76</v>
      </c>
      <c r="C128" s="208">
        <f>SUM(C125:C127)</f>
        <v>0.22</v>
      </c>
      <c r="D128" s="209">
        <f t="shared" ref="D128:F128" si="0">SUM(D125:D127)</f>
        <v>0.22</v>
      </c>
      <c r="E128" s="208">
        <f t="shared" si="0"/>
        <v>0.19000000000000003</v>
      </c>
      <c r="F128" s="209">
        <f t="shared" si="0"/>
        <v>0.18000000000000002</v>
      </c>
    </row>
    <row r="129" spans="2:6">
      <c r="B129" s="221" t="s">
        <v>77</v>
      </c>
      <c r="C129" s="215">
        <v>0.13</v>
      </c>
      <c r="D129" s="113">
        <v>0.12</v>
      </c>
      <c r="E129" s="41">
        <v>0.1</v>
      </c>
      <c r="F129" s="40">
        <v>0.1</v>
      </c>
    </row>
    <row r="130" spans="2:6" ht="20.25" thickBot="1">
      <c r="B130" s="216" t="s">
        <v>78</v>
      </c>
      <c r="C130" s="217">
        <v>0.03</v>
      </c>
      <c r="D130" s="218">
        <v>0.03</v>
      </c>
      <c r="E130" s="224">
        <v>0.03</v>
      </c>
      <c r="F130" s="225">
        <v>0.03</v>
      </c>
    </row>
    <row r="131" spans="2:6" ht="20.25" thickBot="1">
      <c r="B131" s="223" t="s">
        <v>79</v>
      </c>
      <c r="C131" s="210">
        <f>C129+C130</f>
        <v>0.16</v>
      </c>
      <c r="D131" s="211">
        <f t="shared" ref="D131:F131" si="1">D129+D130</f>
        <v>0.15</v>
      </c>
      <c r="E131" s="210">
        <f t="shared" si="1"/>
        <v>0.13</v>
      </c>
      <c r="F131" s="211">
        <f t="shared" si="1"/>
        <v>0.13</v>
      </c>
    </row>
    <row r="133" spans="2:6">
      <c r="C133" s="42"/>
      <c r="D133" s="42"/>
      <c r="E133" s="42"/>
      <c r="F133" s="42"/>
    </row>
    <row r="134" spans="2:6" ht="23.25" thickBot="1">
      <c r="B134" s="70" t="s">
        <v>80</v>
      </c>
    </row>
    <row r="135" spans="2:6" ht="20.25" customHeight="1" thickBot="1">
      <c r="B135" s="257" t="s">
        <v>80</v>
      </c>
      <c r="C135" s="250" t="s">
        <v>7</v>
      </c>
      <c r="D135" s="251"/>
      <c r="E135" s="244" t="s">
        <v>8</v>
      </c>
      <c r="F135" s="245"/>
    </row>
    <row r="136" spans="2:6" ht="20.25" thickBot="1">
      <c r="B136" s="258"/>
      <c r="C136" s="115">
        <v>2025</v>
      </c>
      <c r="D136" s="190">
        <v>2024</v>
      </c>
      <c r="E136" s="16">
        <v>2025</v>
      </c>
      <c r="F136" s="13">
        <v>2024</v>
      </c>
    </row>
    <row r="137" spans="2:6">
      <c r="B137" s="81" t="s">
        <v>81</v>
      </c>
      <c r="C137" s="146">
        <v>0.2</v>
      </c>
      <c r="D137" s="227">
        <v>0.19</v>
      </c>
      <c r="E137" s="147">
        <v>0.15</v>
      </c>
      <c r="F137" s="144">
        <v>0.15</v>
      </c>
    </row>
    <row r="138" spans="2:6">
      <c r="B138" s="226" t="s">
        <v>82</v>
      </c>
      <c r="C138" s="37">
        <v>0.22</v>
      </c>
      <c r="D138" s="194">
        <v>0.24</v>
      </c>
      <c r="E138" s="133">
        <v>0.23</v>
      </c>
      <c r="F138" s="25">
        <v>0.24</v>
      </c>
    </row>
    <row r="139" spans="2:6">
      <c r="B139" s="226" t="s">
        <v>83</v>
      </c>
      <c r="C139" s="37">
        <v>0.14000000000000001</v>
      </c>
      <c r="D139" s="194">
        <v>0.14000000000000001</v>
      </c>
      <c r="E139" s="133">
        <v>0.14000000000000001</v>
      </c>
      <c r="F139" s="25">
        <v>0.14000000000000001</v>
      </c>
    </row>
    <row r="140" spans="2:6" ht="20.25" thickBot="1">
      <c r="B140" s="83" t="s">
        <v>84</v>
      </c>
      <c r="C140" s="49">
        <v>0.44</v>
      </c>
      <c r="D140" s="228">
        <v>0.43</v>
      </c>
      <c r="E140" s="53">
        <v>0.48</v>
      </c>
      <c r="F140" s="50">
        <v>0.47</v>
      </c>
    </row>
    <row r="141" spans="2:6" ht="20.25" thickBot="1">
      <c r="B141" s="213" t="s">
        <v>85</v>
      </c>
      <c r="C141" s="148">
        <f>C137+C138</f>
        <v>0.42000000000000004</v>
      </c>
      <c r="D141" s="229">
        <f>D137+D138</f>
        <v>0.43</v>
      </c>
      <c r="E141" s="148">
        <f>E137+E138</f>
        <v>0.38</v>
      </c>
      <c r="F141" s="212">
        <f>F137+F138</f>
        <v>0.39</v>
      </c>
    </row>
    <row r="142" spans="2:6" ht="20.25" thickBot="1">
      <c r="B142" s="213" t="s">
        <v>86</v>
      </c>
      <c r="C142" s="148">
        <f>SUM(C139:C140)</f>
        <v>0.58000000000000007</v>
      </c>
      <c r="D142" s="229">
        <f>SUM(D139:D140)</f>
        <v>0.57000000000000006</v>
      </c>
      <c r="E142" s="148">
        <f>SUM(E139:E140)</f>
        <v>0.62</v>
      </c>
      <c r="F142" s="212">
        <f>SUM(F139:F140)</f>
        <v>0.61</v>
      </c>
    </row>
    <row r="143" spans="2:6" ht="20.25" thickBot="1">
      <c r="B143" s="213" t="s">
        <v>87</v>
      </c>
      <c r="C143" s="148">
        <f>C137+C139</f>
        <v>0.34</v>
      </c>
      <c r="D143" s="229">
        <f t="shared" ref="D143:F143" si="2">D137+D139</f>
        <v>0.33</v>
      </c>
      <c r="E143" s="148">
        <f t="shared" si="2"/>
        <v>0.29000000000000004</v>
      </c>
      <c r="F143" s="212">
        <f t="shared" si="2"/>
        <v>0.29000000000000004</v>
      </c>
    </row>
    <row r="144" spans="2:6" ht="20.25" thickBot="1">
      <c r="B144" s="213" t="s">
        <v>88</v>
      </c>
      <c r="C144" s="148">
        <f>C138+C140</f>
        <v>0.66</v>
      </c>
      <c r="D144" s="229">
        <f t="shared" ref="D144:F144" si="3">D138+D140</f>
        <v>0.66999999999999993</v>
      </c>
      <c r="E144" s="148">
        <f t="shared" si="3"/>
        <v>0.71</v>
      </c>
      <c r="F144" s="212">
        <f t="shared" si="3"/>
        <v>0.71</v>
      </c>
    </row>
    <row r="145" spans="1:8">
      <c r="B145" s="74"/>
      <c r="C145" s="64"/>
      <c r="D145" s="64"/>
      <c r="E145" s="64"/>
    </row>
    <row r="146" spans="1:8">
      <c r="B146" s="74"/>
      <c r="C146" s="64"/>
      <c r="D146" s="64"/>
      <c r="E146" s="64"/>
    </row>
    <row r="147" spans="1:8" ht="23.25" thickBot="1">
      <c r="B147" s="80" t="s">
        <v>89</v>
      </c>
      <c r="C147" s="66"/>
      <c r="D147" s="66"/>
      <c r="E147" s="66"/>
    </row>
    <row r="148" spans="1:8" ht="20.25" customHeight="1" thickBot="1">
      <c r="B148" s="257" t="s">
        <v>90</v>
      </c>
      <c r="C148" s="250" t="s">
        <v>7</v>
      </c>
      <c r="D148" s="251"/>
      <c r="E148" s="248" t="s">
        <v>8</v>
      </c>
      <c r="F148" s="249"/>
    </row>
    <row r="149" spans="1:8" ht="20.25" thickBot="1">
      <c r="B149" s="258"/>
      <c r="C149" s="114">
        <v>2025</v>
      </c>
      <c r="D149" s="96">
        <v>2024</v>
      </c>
      <c r="E149" s="159">
        <v>2025</v>
      </c>
      <c r="F149" s="160">
        <v>2024</v>
      </c>
    </row>
    <row r="150" spans="1:8">
      <c r="B150" s="81" t="s">
        <v>91</v>
      </c>
      <c r="C150" s="116">
        <v>0.11</v>
      </c>
      <c r="D150" s="135">
        <v>0.1</v>
      </c>
      <c r="E150" s="34">
        <v>0.1</v>
      </c>
      <c r="F150" s="35">
        <v>0.09</v>
      </c>
    </row>
    <row r="151" spans="1:8">
      <c r="B151" s="82" t="s">
        <v>92</v>
      </c>
      <c r="C151" s="33">
        <v>0.46</v>
      </c>
      <c r="D151" s="112">
        <v>0.45</v>
      </c>
      <c r="E151" s="31">
        <v>0.42</v>
      </c>
      <c r="F151" s="32">
        <v>0.42</v>
      </c>
    </row>
    <row r="152" spans="1:8">
      <c r="B152" s="82" t="s">
        <v>93</v>
      </c>
      <c r="C152" s="33">
        <v>0.35</v>
      </c>
      <c r="D152" s="112">
        <v>0.37</v>
      </c>
      <c r="E152" s="31">
        <v>0.38</v>
      </c>
      <c r="F152" s="32">
        <v>0.4</v>
      </c>
    </row>
    <row r="153" spans="1:8">
      <c r="B153" s="82" t="s">
        <v>94</v>
      </c>
      <c r="C153" s="33">
        <v>0.08</v>
      </c>
      <c r="D153" s="112">
        <v>0.08</v>
      </c>
      <c r="E153" s="31">
        <v>0.1</v>
      </c>
      <c r="F153" s="32">
        <v>0.1</v>
      </c>
    </row>
    <row r="154" spans="1:8" s="67" customFormat="1" ht="20.25" thickBot="1">
      <c r="A154" s="2"/>
      <c r="B154" s="83" t="s">
        <v>95</v>
      </c>
      <c r="C154" s="36">
        <v>39</v>
      </c>
      <c r="D154" s="136">
        <v>40</v>
      </c>
      <c r="E154" s="205">
        <v>41</v>
      </c>
      <c r="F154" s="137">
        <v>41</v>
      </c>
    </row>
    <row r="155" spans="1:8">
      <c r="C155" s="65"/>
      <c r="D155" s="65"/>
      <c r="E155" s="65"/>
      <c r="F155" s="65"/>
      <c r="G155" s="65"/>
      <c r="H155" s="65"/>
    </row>
    <row r="157" spans="1:8" ht="23.25" thickBot="1">
      <c r="B157" s="70" t="s">
        <v>96</v>
      </c>
    </row>
    <row r="158" spans="1:8" ht="20.25" customHeight="1" thickBot="1">
      <c r="B158" s="257" t="s">
        <v>96</v>
      </c>
      <c r="C158" s="250" t="s">
        <v>7</v>
      </c>
      <c r="D158" s="251"/>
      <c r="E158" s="244" t="s">
        <v>8</v>
      </c>
      <c r="F158" s="245"/>
    </row>
    <row r="159" spans="1:8" ht="20.25" thickBot="1">
      <c r="B159" s="261"/>
      <c r="C159" s="114">
        <v>2025</v>
      </c>
      <c r="D159" s="96">
        <v>2024</v>
      </c>
      <c r="E159" s="16">
        <v>2025</v>
      </c>
      <c r="F159" s="13">
        <v>2024</v>
      </c>
    </row>
    <row r="160" spans="1:8">
      <c r="B160" s="138" t="s">
        <v>97</v>
      </c>
      <c r="C160" s="231">
        <v>0.6</v>
      </c>
      <c r="D160" s="135">
        <v>0.62</v>
      </c>
      <c r="E160" s="139">
        <v>0.63</v>
      </c>
      <c r="F160" s="110">
        <v>0.64</v>
      </c>
    </row>
    <row r="161" spans="2:20">
      <c r="B161" s="82" t="s">
        <v>98</v>
      </c>
      <c r="C161" s="232">
        <v>0.39</v>
      </c>
      <c r="D161" s="112">
        <v>0.38</v>
      </c>
      <c r="E161" s="31">
        <v>0.36</v>
      </c>
      <c r="F161" s="32">
        <v>0.35</v>
      </c>
    </row>
    <row r="162" spans="2:20">
      <c r="B162" s="82" t="s">
        <v>99</v>
      </c>
      <c r="C162" s="233">
        <v>6.0000000000000001E-3</v>
      </c>
      <c r="D162" s="112" t="s">
        <v>100</v>
      </c>
      <c r="E162" s="31">
        <v>0.01</v>
      </c>
      <c r="F162" s="32">
        <v>0.01</v>
      </c>
    </row>
    <row r="163" spans="2:20" ht="20.25" thickBot="1">
      <c r="B163" s="83" t="s">
        <v>101</v>
      </c>
      <c r="C163" s="234">
        <f t="shared" ref="C163:D163" si="4">C160-C161</f>
        <v>0.20999999999999996</v>
      </c>
      <c r="D163" s="111">
        <f t="shared" si="4"/>
        <v>0.24</v>
      </c>
      <c r="E163" s="140">
        <f t="shared" ref="E163:F163" si="5">E160-E161</f>
        <v>0.27</v>
      </c>
      <c r="F163" s="141">
        <f t="shared" si="5"/>
        <v>0.29000000000000004</v>
      </c>
    </row>
    <row r="164" spans="2:20">
      <c r="C164" s="143"/>
      <c r="D164" s="143"/>
      <c r="E164" s="143"/>
      <c r="F164" s="143"/>
      <c r="G164" s="143"/>
      <c r="H164" s="143"/>
      <c r="I164" s="143"/>
      <c r="J164" s="143"/>
      <c r="K164" s="242"/>
      <c r="L164" s="143"/>
      <c r="M164" s="143"/>
      <c r="N164" s="143"/>
      <c r="O164" s="143"/>
      <c r="P164" s="143"/>
      <c r="Q164" s="143"/>
      <c r="R164" s="143"/>
      <c r="S164" s="143"/>
      <c r="T164" s="143"/>
    </row>
    <row r="165" spans="2:20" ht="20.25" thickBot="1">
      <c r="C165" s="65"/>
      <c r="D165" s="65"/>
      <c r="E165" s="65"/>
      <c r="F165" s="65"/>
      <c r="G165" s="65"/>
      <c r="H165" s="65"/>
      <c r="I165" s="65"/>
      <c r="J165" s="65"/>
      <c r="K165" s="65"/>
      <c r="L165" s="65"/>
    </row>
    <row r="166" spans="2:20" ht="23.25" customHeight="1" thickBot="1">
      <c r="B166" s="70" t="s">
        <v>102</v>
      </c>
      <c r="C166" s="246" t="s">
        <v>7</v>
      </c>
      <c r="D166" s="247"/>
      <c r="E166" s="244" t="s">
        <v>8</v>
      </c>
      <c r="F166" s="245"/>
      <c r="G166" s="65"/>
      <c r="H166" s="65"/>
    </row>
    <row r="167" spans="2:20" ht="20.25" thickBot="1">
      <c r="B167" s="86" t="s">
        <v>102</v>
      </c>
      <c r="C167" s="114">
        <v>2025</v>
      </c>
      <c r="D167" s="18">
        <v>2024</v>
      </c>
      <c r="E167" s="238">
        <v>2025</v>
      </c>
      <c r="F167" s="235">
        <v>2024</v>
      </c>
    </row>
    <row r="168" spans="2:20">
      <c r="B168" s="81" t="s">
        <v>103</v>
      </c>
      <c r="C168" s="239">
        <v>0.38</v>
      </c>
      <c r="D168" s="236">
        <v>0.37</v>
      </c>
      <c r="E168" s="153">
        <v>0.7</v>
      </c>
      <c r="F168" s="144">
        <v>0.69</v>
      </c>
    </row>
    <row r="169" spans="2:20">
      <c r="B169" s="82" t="s">
        <v>104</v>
      </c>
      <c r="C169" s="174">
        <v>0.14000000000000001</v>
      </c>
      <c r="D169" s="237">
        <v>0.14000000000000001</v>
      </c>
      <c r="E169" s="142">
        <v>0.26</v>
      </c>
      <c r="F169" s="25">
        <v>0.26</v>
      </c>
    </row>
    <row r="170" spans="2:20">
      <c r="B170" s="82" t="s">
        <v>105</v>
      </c>
      <c r="C170" s="174">
        <v>0.12</v>
      </c>
      <c r="D170" s="237">
        <v>0.11</v>
      </c>
      <c r="E170" s="142">
        <v>0.21</v>
      </c>
      <c r="F170" s="25">
        <v>0.21</v>
      </c>
    </row>
    <row r="171" spans="2:20">
      <c r="B171" s="82" t="s">
        <v>106</v>
      </c>
      <c r="C171" s="174">
        <v>0.1</v>
      </c>
      <c r="D171" s="237">
        <v>0.09</v>
      </c>
      <c r="E171" s="142">
        <v>0.19</v>
      </c>
      <c r="F171" s="25">
        <v>0.17</v>
      </c>
    </row>
    <row r="172" spans="2:20">
      <c r="B172" s="82" t="s">
        <v>107</v>
      </c>
      <c r="C172" s="174">
        <v>7.0000000000000007E-2</v>
      </c>
      <c r="D172" s="237">
        <v>7.0000000000000007E-2</v>
      </c>
      <c r="E172" s="142">
        <v>0.13</v>
      </c>
      <c r="F172" s="25">
        <v>0.13</v>
      </c>
    </row>
    <row r="173" spans="2:20">
      <c r="B173" s="82" t="s">
        <v>108</v>
      </c>
      <c r="C173" s="174">
        <v>0.06</v>
      </c>
      <c r="D173" s="237">
        <v>0.06</v>
      </c>
      <c r="E173" s="142">
        <v>0.12</v>
      </c>
      <c r="F173" s="25">
        <v>0.11</v>
      </c>
    </row>
    <row r="174" spans="2:20" ht="20.25" thickBot="1">
      <c r="B174" s="87" t="s">
        <v>109</v>
      </c>
      <c r="C174" s="234">
        <v>0.12</v>
      </c>
      <c r="D174" s="230">
        <v>0.16</v>
      </c>
      <c r="E174" s="140">
        <v>0.22</v>
      </c>
      <c r="F174" s="39">
        <v>0.23</v>
      </c>
    </row>
    <row r="175" spans="2:20">
      <c r="B175" s="55"/>
    </row>
    <row r="176" spans="2:20">
      <c r="B176" s="55"/>
    </row>
    <row r="177" spans="2:13" ht="23.25" thickBot="1">
      <c r="B177" s="70" t="s">
        <v>110</v>
      </c>
    </row>
    <row r="178" spans="2:13" ht="20.25" thickBot="1">
      <c r="B178" s="259" t="s">
        <v>111</v>
      </c>
      <c r="C178" s="250" t="s">
        <v>7</v>
      </c>
      <c r="D178" s="251"/>
      <c r="E178" s="244" t="s">
        <v>8</v>
      </c>
      <c r="F178" s="245"/>
    </row>
    <row r="179" spans="2:13" ht="20.25" thickBot="1">
      <c r="B179" s="260"/>
      <c r="C179" s="60">
        <v>2025</v>
      </c>
      <c r="D179" s="96">
        <v>2024</v>
      </c>
      <c r="E179" s="16">
        <v>2025</v>
      </c>
      <c r="F179" s="13">
        <v>2024</v>
      </c>
    </row>
    <row r="180" spans="2:13">
      <c r="B180" s="77" t="s">
        <v>112</v>
      </c>
      <c r="C180" s="117">
        <v>0.2</v>
      </c>
      <c r="D180" s="166">
        <v>0.18</v>
      </c>
      <c r="E180" s="169">
        <v>0.17</v>
      </c>
      <c r="F180" s="14">
        <v>0.16</v>
      </c>
    </row>
    <row r="181" spans="2:13">
      <c r="B181" s="78" t="s">
        <v>113</v>
      </c>
      <c r="C181" s="28">
        <v>0.16</v>
      </c>
      <c r="D181" s="167">
        <v>0.2</v>
      </c>
      <c r="E181" s="170">
        <v>0.14000000000000001</v>
      </c>
      <c r="F181" s="15">
        <v>0.17</v>
      </c>
    </row>
    <row r="182" spans="2:13">
      <c r="B182" s="78" t="s">
        <v>114</v>
      </c>
      <c r="C182" s="28">
        <v>0.14000000000000001</v>
      </c>
      <c r="D182" s="167">
        <v>0.13</v>
      </c>
      <c r="E182" s="170">
        <v>0.14000000000000001</v>
      </c>
      <c r="F182" s="15">
        <v>0.13</v>
      </c>
    </row>
    <row r="183" spans="2:13">
      <c r="B183" s="78" t="s">
        <v>115</v>
      </c>
      <c r="C183" s="28">
        <v>0.1</v>
      </c>
      <c r="D183" s="167">
        <v>0.1</v>
      </c>
      <c r="E183" s="170">
        <v>0.17</v>
      </c>
      <c r="F183" s="15">
        <v>0.17</v>
      </c>
    </row>
    <row r="184" spans="2:13">
      <c r="B184" s="78" t="s">
        <v>116</v>
      </c>
      <c r="C184" s="28">
        <v>0.1</v>
      </c>
      <c r="D184" s="167">
        <v>0.1</v>
      </c>
      <c r="E184" s="170">
        <v>0.1</v>
      </c>
      <c r="F184" s="15">
        <v>0.11</v>
      </c>
      <c r="M184" s="243"/>
    </row>
    <row r="185" spans="2:13">
      <c r="B185" s="78" t="s">
        <v>117</v>
      </c>
      <c r="C185" s="28">
        <v>0.08</v>
      </c>
      <c r="D185" s="167">
        <v>7.0000000000000007E-2</v>
      </c>
      <c r="E185" s="170">
        <v>7.0000000000000007E-2</v>
      </c>
      <c r="F185" s="15">
        <v>7.0000000000000007E-2</v>
      </c>
    </row>
    <row r="186" spans="2:13">
      <c r="B186" s="78" t="s">
        <v>118</v>
      </c>
      <c r="C186" s="28">
        <v>0.06</v>
      </c>
      <c r="D186" s="167">
        <v>0.05</v>
      </c>
      <c r="E186" s="170">
        <v>0.06</v>
      </c>
      <c r="F186" s="15">
        <v>0.05</v>
      </c>
    </row>
    <row r="187" spans="2:13" ht="20.25" thickBot="1">
      <c r="B187" s="79" t="s">
        <v>119</v>
      </c>
      <c r="C187" s="30">
        <f>1-(SUM(C180:C186))</f>
        <v>0.16000000000000014</v>
      </c>
      <c r="D187" s="168">
        <v>0.18</v>
      </c>
      <c r="E187" s="17">
        <f>1-SUM(E180:E186)</f>
        <v>0.14999999999999991</v>
      </c>
      <c r="F187" s="3">
        <v>0.14000000000000001</v>
      </c>
    </row>
    <row r="188" spans="2:13">
      <c r="B188" s="71"/>
      <c r="C188" s="64"/>
      <c r="D188" s="64"/>
      <c r="E188" s="64"/>
      <c r="F188" s="64"/>
      <c r="G188" s="64"/>
      <c r="H188" s="64"/>
      <c r="I188" s="64"/>
      <c r="J188" s="64"/>
      <c r="K188" s="64"/>
      <c r="L188" s="64"/>
    </row>
    <row r="189" spans="2:13" ht="20.25" thickBot="1"/>
    <row r="190" spans="2:13" ht="23.25" thickBot="1">
      <c r="B190" s="76" t="s">
        <v>120</v>
      </c>
      <c r="C190" s="250" t="s">
        <v>7</v>
      </c>
      <c r="D190" s="256"/>
      <c r="E190" s="256"/>
      <c r="F190" s="263" t="s">
        <v>8</v>
      </c>
      <c r="G190" s="264"/>
      <c r="H190" s="265"/>
    </row>
    <row r="191" spans="2:13" ht="20.25" thickBot="1">
      <c r="B191" s="266" t="s">
        <v>121</v>
      </c>
      <c r="C191" s="250">
        <v>2025</v>
      </c>
      <c r="D191" s="256"/>
      <c r="E191" s="251"/>
      <c r="F191" s="263">
        <v>2025</v>
      </c>
      <c r="G191" s="264"/>
      <c r="H191" s="265"/>
    </row>
    <row r="192" spans="2:13" ht="20.25" thickBot="1">
      <c r="B192" s="267"/>
      <c r="C192" s="60" t="s">
        <v>122</v>
      </c>
      <c r="D192" s="161" t="s">
        <v>123</v>
      </c>
      <c r="E192" s="162" t="s">
        <v>124</v>
      </c>
      <c r="F192" s="19" t="s">
        <v>122</v>
      </c>
      <c r="G192" s="241" t="s">
        <v>123</v>
      </c>
      <c r="H192" s="240" t="s">
        <v>125</v>
      </c>
    </row>
    <row r="193" spans="2:8">
      <c r="B193" s="77" t="s">
        <v>126</v>
      </c>
      <c r="C193" s="97">
        <v>0.14899999999999999</v>
      </c>
      <c r="D193" s="4">
        <v>14948</v>
      </c>
      <c r="E193" s="98">
        <v>5007</v>
      </c>
      <c r="F193" s="20">
        <v>0.14699999999999999</v>
      </c>
      <c r="G193" s="5">
        <v>13069</v>
      </c>
      <c r="H193" s="6">
        <v>5310</v>
      </c>
    </row>
    <row r="194" spans="2:8">
      <c r="B194" s="78" t="s">
        <v>127</v>
      </c>
      <c r="C194" s="99">
        <v>7.5999999999999998E-2</v>
      </c>
      <c r="D194" s="7">
        <v>16780</v>
      </c>
      <c r="E194" s="100">
        <v>5929</v>
      </c>
      <c r="F194" s="21">
        <v>7.6999999999999999E-2</v>
      </c>
      <c r="G194" s="8">
        <v>14316</v>
      </c>
      <c r="H194" s="9">
        <v>7231</v>
      </c>
    </row>
    <row r="195" spans="2:8">
      <c r="B195" s="78" t="s">
        <v>128</v>
      </c>
      <c r="C195" s="99">
        <v>7.0000000000000007E-2</v>
      </c>
      <c r="D195" s="7">
        <v>19167</v>
      </c>
      <c r="E195" s="100">
        <v>4117</v>
      </c>
      <c r="F195" s="21">
        <v>7.1999999999999995E-2</v>
      </c>
      <c r="G195" s="8">
        <v>16946</v>
      </c>
      <c r="H195" s="9">
        <v>4391</v>
      </c>
    </row>
    <row r="196" spans="2:8">
      <c r="B196" s="78" t="s">
        <v>129</v>
      </c>
      <c r="C196" s="99">
        <v>6.2E-2</v>
      </c>
      <c r="D196" s="7">
        <v>20404</v>
      </c>
      <c r="E196" s="100">
        <v>5209</v>
      </c>
      <c r="F196" s="21">
        <v>6.0999999999999999E-2</v>
      </c>
      <c r="G196" s="8">
        <v>15199</v>
      </c>
      <c r="H196" s="9">
        <v>5050</v>
      </c>
    </row>
    <row r="197" spans="2:8">
      <c r="B197" s="78" t="s">
        <v>130</v>
      </c>
      <c r="C197" s="99">
        <v>6.2E-2</v>
      </c>
      <c r="D197" s="7">
        <v>22060</v>
      </c>
      <c r="E197" s="100">
        <v>5248</v>
      </c>
      <c r="F197" s="21">
        <v>6.2E-2</v>
      </c>
      <c r="G197" s="8">
        <v>19031</v>
      </c>
      <c r="H197" s="9">
        <v>5656</v>
      </c>
    </row>
    <row r="198" spans="2:8">
      <c r="B198" s="78" t="s">
        <v>131</v>
      </c>
      <c r="C198" s="99">
        <v>4.9000000000000002E-2</v>
      </c>
      <c r="D198" s="7">
        <v>21477</v>
      </c>
      <c r="E198" s="100">
        <v>6005</v>
      </c>
      <c r="F198" s="21">
        <v>4.8000000000000001E-2</v>
      </c>
      <c r="G198" s="8">
        <v>16981</v>
      </c>
      <c r="H198" s="9">
        <v>6109</v>
      </c>
    </row>
    <row r="199" spans="2:8">
      <c r="B199" s="78" t="s">
        <v>132</v>
      </c>
      <c r="C199" s="99">
        <v>4.7E-2</v>
      </c>
      <c r="D199" s="7">
        <v>17840</v>
      </c>
      <c r="E199" s="100">
        <v>5560</v>
      </c>
      <c r="F199" s="21">
        <v>4.7E-2</v>
      </c>
      <c r="G199" s="8">
        <v>17522</v>
      </c>
      <c r="H199" s="9">
        <v>5895</v>
      </c>
    </row>
    <row r="200" spans="2:8">
      <c r="B200" s="78" t="s">
        <v>133</v>
      </c>
      <c r="C200" s="99">
        <v>3.6999999999999998E-2</v>
      </c>
      <c r="D200" s="7">
        <v>20260</v>
      </c>
      <c r="E200" s="100">
        <v>5579</v>
      </c>
      <c r="F200" s="21">
        <v>3.6999999999999998E-2</v>
      </c>
      <c r="G200" s="8">
        <v>17892</v>
      </c>
      <c r="H200" s="9">
        <v>6291</v>
      </c>
    </row>
    <row r="201" spans="2:8">
      <c r="B201" s="78" t="s">
        <v>134</v>
      </c>
      <c r="C201" s="99">
        <v>3.6999999999999998E-2</v>
      </c>
      <c r="D201" s="7">
        <v>18662</v>
      </c>
      <c r="E201" s="100">
        <v>5390</v>
      </c>
      <c r="F201" s="21">
        <v>3.6999999999999998E-2</v>
      </c>
      <c r="G201" s="8">
        <v>16228</v>
      </c>
      <c r="H201" s="9">
        <v>5786</v>
      </c>
    </row>
    <row r="202" spans="2:8">
      <c r="B202" s="78" t="s">
        <v>135</v>
      </c>
      <c r="C202" s="99">
        <v>3.5000000000000003E-2</v>
      </c>
      <c r="D202" s="7">
        <v>18603</v>
      </c>
      <c r="E202" s="100">
        <v>4788</v>
      </c>
      <c r="F202" s="21">
        <v>3.5000000000000003E-2</v>
      </c>
      <c r="G202" s="8">
        <v>17336</v>
      </c>
      <c r="H202" s="9">
        <v>4870</v>
      </c>
    </row>
    <row r="203" spans="2:8">
      <c r="B203" s="78" t="s">
        <v>136</v>
      </c>
      <c r="C203" s="99">
        <v>3.2000000000000001E-2</v>
      </c>
      <c r="D203" s="7">
        <v>17838</v>
      </c>
      <c r="E203" s="100">
        <v>4357</v>
      </c>
      <c r="F203" s="21">
        <v>3.2000000000000001E-2</v>
      </c>
      <c r="G203" s="8">
        <v>15660</v>
      </c>
      <c r="H203" s="9">
        <v>4285</v>
      </c>
    </row>
    <row r="204" spans="2:8">
      <c r="B204" s="78" t="s">
        <v>137</v>
      </c>
      <c r="C204" s="99">
        <v>3.1E-2</v>
      </c>
      <c r="D204" s="7">
        <v>19439</v>
      </c>
      <c r="E204" s="100">
        <v>6231</v>
      </c>
      <c r="F204" s="21">
        <v>3.2000000000000001E-2</v>
      </c>
      <c r="G204" s="8">
        <v>17199</v>
      </c>
      <c r="H204" s="9">
        <v>6564</v>
      </c>
    </row>
    <row r="205" spans="2:8">
      <c r="B205" s="78" t="s">
        <v>138</v>
      </c>
      <c r="C205" s="99">
        <v>3.1E-2</v>
      </c>
      <c r="D205" s="7">
        <v>16655</v>
      </c>
      <c r="E205" s="100">
        <v>5230</v>
      </c>
      <c r="F205" s="21">
        <v>3.3000000000000002E-2</v>
      </c>
      <c r="G205" s="8">
        <v>13811</v>
      </c>
      <c r="H205" s="9">
        <v>5979</v>
      </c>
    </row>
    <row r="206" spans="2:8">
      <c r="B206" s="78" t="s">
        <v>139</v>
      </c>
      <c r="C206" s="99">
        <v>2.8000000000000001E-2</v>
      </c>
      <c r="D206" s="7">
        <v>14457</v>
      </c>
      <c r="E206" s="100">
        <v>4877</v>
      </c>
      <c r="F206" s="21">
        <v>2.5999999999999999E-2</v>
      </c>
      <c r="G206" s="8">
        <v>12581</v>
      </c>
      <c r="H206" s="9">
        <v>5164</v>
      </c>
    </row>
    <row r="207" spans="2:8">
      <c r="B207" s="78" t="s">
        <v>140</v>
      </c>
      <c r="C207" s="99">
        <v>2.5999999999999999E-2</v>
      </c>
      <c r="D207" s="7">
        <v>18157</v>
      </c>
      <c r="E207" s="100">
        <v>5418</v>
      </c>
      <c r="F207" s="21">
        <v>2.8000000000000001E-2</v>
      </c>
      <c r="G207" s="8">
        <v>17293</v>
      </c>
      <c r="H207" s="9">
        <v>5230</v>
      </c>
    </row>
    <row r="208" spans="2:8">
      <c r="B208" s="78" t="s">
        <v>141</v>
      </c>
      <c r="C208" s="99">
        <v>2.1999999999999999E-2</v>
      </c>
      <c r="D208" s="7">
        <v>20281</v>
      </c>
      <c r="E208" s="100">
        <v>5971</v>
      </c>
      <c r="F208" s="21">
        <v>0.02</v>
      </c>
      <c r="G208" s="8">
        <v>15965</v>
      </c>
      <c r="H208" s="9">
        <v>4707</v>
      </c>
    </row>
    <row r="209" spans="2:8">
      <c r="B209" s="78" t="s">
        <v>142</v>
      </c>
      <c r="C209" s="99">
        <v>0.02</v>
      </c>
      <c r="D209" s="7">
        <v>18549</v>
      </c>
      <c r="E209" s="100">
        <v>5405</v>
      </c>
      <c r="F209" s="21">
        <v>2.1000000000000001E-2</v>
      </c>
      <c r="G209" s="8">
        <v>12737</v>
      </c>
      <c r="H209" s="9">
        <v>4904</v>
      </c>
    </row>
    <row r="210" spans="2:8">
      <c r="B210" s="78" t="s">
        <v>143</v>
      </c>
      <c r="C210" s="99">
        <v>0.02</v>
      </c>
      <c r="D210" s="7">
        <v>17805</v>
      </c>
      <c r="E210" s="100">
        <v>4612</v>
      </c>
      <c r="F210" s="21">
        <v>2.1000000000000001E-2</v>
      </c>
      <c r="G210" s="8">
        <v>16790</v>
      </c>
      <c r="H210" s="9">
        <v>4899</v>
      </c>
    </row>
    <row r="211" spans="2:8">
      <c r="B211" s="78" t="s">
        <v>144</v>
      </c>
      <c r="C211" s="99">
        <v>0.02</v>
      </c>
      <c r="D211" s="7">
        <v>21383</v>
      </c>
      <c r="E211" s="100">
        <v>6397</v>
      </c>
      <c r="F211" s="21">
        <v>1.7000000000000001E-2</v>
      </c>
      <c r="G211" s="8">
        <v>18414</v>
      </c>
      <c r="H211" s="9">
        <v>7493</v>
      </c>
    </row>
    <row r="212" spans="2:8">
      <c r="B212" s="78" t="s">
        <v>145</v>
      </c>
      <c r="C212" s="99">
        <v>1.9E-2</v>
      </c>
      <c r="D212" s="7">
        <v>17125</v>
      </c>
      <c r="E212" s="100">
        <v>5681</v>
      </c>
      <c r="F212" s="21">
        <v>1.9E-2</v>
      </c>
      <c r="G212" s="8">
        <v>14602</v>
      </c>
      <c r="H212" s="9">
        <v>6567</v>
      </c>
    </row>
    <row r="213" spans="2:8">
      <c r="B213" s="78" t="s">
        <v>146</v>
      </c>
      <c r="C213" s="99">
        <v>1.7999999999999999E-2</v>
      </c>
      <c r="D213" s="7">
        <v>13100</v>
      </c>
      <c r="E213" s="100">
        <v>7359</v>
      </c>
      <c r="F213" s="21">
        <v>1.7999999999999999E-2</v>
      </c>
      <c r="G213" s="8">
        <v>13658</v>
      </c>
      <c r="H213" s="9">
        <v>4334</v>
      </c>
    </row>
    <row r="214" spans="2:8">
      <c r="B214" s="78" t="s">
        <v>147</v>
      </c>
      <c r="C214" s="99">
        <v>1.6E-2</v>
      </c>
      <c r="D214" s="7">
        <v>22478</v>
      </c>
      <c r="E214" s="100">
        <v>7077</v>
      </c>
      <c r="F214" s="21">
        <v>1.7000000000000001E-2</v>
      </c>
      <c r="G214" s="8">
        <v>20627</v>
      </c>
      <c r="H214" s="9">
        <v>7845</v>
      </c>
    </row>
    <row r="215" spans="2:8">
      <c r="B215" s="78" t="s">
        <v>148</v>
      </c>
      <c r="C215" s="99">
        <v>1.6E-2</v>
      </c>
      <c r="D215" s="7">
        <v>15813</v>
      </c>
      <c r="E215" s="100">
        <v>4741</v>
      </c>
      <c r="F215" s="21">
        <v>1.7000000000000001E-2</v>
      </c>
      <c r="G215" s="8">
        <v>13149</v>
      </c>
      <c r="H215" s="9">
        <v>5317</v>
      </c>
    </row>
    <row r="216" spans="2:8">
      <c r="B216" s="78" t="s">
        <v>149</v>
      </c>
      <c r="C216" s="99">
        <v>1.4E-2</v>
      </c>
      <c r="D216" s="7">
        <v>15002</v>
      </c>
      <c r="E216" s="100">
        <v>7778</v>
      </c>
      <c r="F216" s="21">
        <v>1.4E-2</v>
      </c>
      <c r="G216" s="8">
        <v>11688</v>
      </c>
      <c r="H216" s="9">
        <v>10748</v>
      </c>
    </row>
    <row r="217" spans="2:8">
      <c r="B217" s="78" t="s">
        <v>150</v>
      </c>
      <c r="C217" s="99">
        <v>1.2E-2</v>
      </c>
      <c r="D217" s="7">
        <v>17997</v>
      </c>
      <c r="E217" s="100">
        <v>4866</v>
      </c>
      <c r="F217" s="21">
        <v>1.2E-2</v>
      </c>
      <c r="G217" s="8">
        <v>17541</v>
      </c>
      <c r="H217" s="9">
        <v>4066</v>
      </c>
    </row>
    <row r="218" spans="2:8">
      <c r="B218" s="78" t="s">
        <v>151</v>
      </c>
      <c r="C218" s="99">
        <v>1.2E-2</v>
      </c>
      <c r="D218" s="7">
        <v>23386</v>
      </c>
      <c r="E218" s="100">
        <v>4876</v>
      </c>
      <c r="F218" s="21">
        <v>0.01</v>
      </c>
      <c r="G218" s="8">
        <v>21677</v>
      </c>
      <c r="H218" s="9">
        <v>5861</v>
      </c>
    </row>
    <row r="219" spans="2:8">
      <c r="B219" s="78" t="s">
        <v>152</v>
      </c>
      <c r="C219" s="99">
        <v>1.2E-2</v>
      </c>
      <c r="D219" s="7">
        <v>18374</v>
      </c>
      <c r="E219" s="100">
        <v>4004</v>
      </c>
      <c r="F219" s="21">
        <v>1.2E-2</v>
      </c>
      <c r="G219" s="8">
        <v>19961</v>
      </c>
      <c r="H219" s="9">
        <v>4411</v>
      </c>
    </row>
    <row r="220" spans="2:8">
      <c r="B220" s="78" t="s">
        <v>153</v>
      </c>
      <c r="C220" s="101">
        <v>1.0999999999999999E-2</v>
      </c>
      <c r="D220" s="7">
        <v>19253</v>
      </c>
      <c r="E220" s="100">
        <v>6042</v>
      </c>
      <c r="F220" s="21">
        <v>1.2999999999999999E-2</v>
      </c>
      <c r="G220" s="8">
        <v>17519</v>
      </c>
      <c r="H220" s="9">
        <v>6293</v>
      </c>
    </row>
    <row r="221" spans="2:8">
      <c r="B221" s="78" t="s">
        <v>154</v>
      </c>
      <c r="C221" s="101">
        <v>1.0999999999999999E-2</v>
      </c>
      <c r="D221" s="7">
        <v>21757</v>
      </c>
      <c r="E221" s="100">
        <v>5205</v>
      </c>
      <c r="F221" s="21">
        <v>1.0999999999999999E-2</v>
      </c>
      <c r="G221" s="8">
        <v>16046</v>
      </c>
      <c r="H221" s="9">
        <v>5729</v>
      </c>
    </row>
    <row r="222" spans="2:8">
      <c r="B222" s="78" t="s">
        <v>155</v>
      </c>
      <c r="C222" s="101">
        <v>3.0000000000000001E-3</v>
      </c>
      <c r="D222" s="7">
        <v>20886</v>
      </c>
      <c r="E222" s="100">
        <v>20686</v>
      </c>
      <c r="F222" s="21">
        <v>2E-3</v>
      </c>
      <c r="G222" s="8">
        <v>19411</v>
      </c>
      <c r="H222" s="9">
        <v>12358</v>
      </c>
    </row>
    <row r="223" spans="2:8">
      <c r="B223" s="78" t="s">
        <v>156</v>
      </c>
      <c r="C223" s="101">
        <v>2E-3</v>
      </c>
      <c r="D223" s="7">
        <v>19046</v>
      </c>
      <c r="E223" s="100">
        <v>5196</v>
      </c>
      <c r="F223" s="21">
        <v>3.0000000000000001E-3</v>
      </c>
      <c r="G223" s="8">
        <v>13370</v>
      </c>
      <c r="H223" s="9">
        <v>6290</v>
      </c>
    </row>
    <row r="224" spans="2:8" ht="20.25" thickBot="1">
      <c r="B224" s="79" t="s">
        <v>157</v>
      </c>
      <c r="C224" s="102">
        <v>1E-3</v>
      </c>
      <c r="D224" s="10">
        <v>18462</v>
      </c>
      <c r="E224" s="103">
        <v>6943</v>
      </c>
      <c r="F224" s="22">
        <v>1E-3</v>
      </c>
      <c r="G224" s="11">
        <v>17050</v>
      </c>
      <c r="H224" s="12">
        <v>14170</v>
      </c>
    </row>
  </sheetData>
  <sortState xmlns:xlrd2="http://schemas.microsoft.com/office/spreadsheetml/2017/richdata2" ref="B109:F114">
    <sortCondition descending="1" ref="C109:C114"/>
  </sortState>
  <mergeCells count="49">
    <mergeCell ref="C60:D60"/>
    <mergeCell ref="E71:F71"/>
    <mergeCell ref="C71:D71"/>
    <mergeCell ref="B82:B83"/>
    <mergeCell ref="C82:D82"/>
    <mergeCell ref="E82:F82"/>
    <mergeCell ref="F191:H191"/>
    <mergeCell ref="F190:H190"/>
    <mergeCell ref="C190:E190"/>
    <mergeCell ref="B191:B192"/>
    <mergeCell ref="C191:E191"/>
    <mergeCell ref="B34:B35"/>
    <mergeCell ref="B47:B48"/>
    <mergeCell ref="B60:B61"/>
    <mergeCell ref="B71:B72"/>
    <mergeCell ref="B178:B179"/>
    <mergeCell ref="B90:B91"/>
    <mergeCell ref="B104:B105"/>
    <mergeCell ref="B148:B149"/>
    <mergeCell ref="B158:B159"/>
    <mergeCell ref="B119:B120"/>
    <mergeCell ref="B135:B136"/>
    <mergeCell ref="B14:B15"/>
    <mergeCell ref="B25:B26"/>
    <mergeCell ref="E178:F178"/>
    <mergeCell ref="C178:D178"/>
    <mergeCell ref="C14:D14"/>
    <mergeCell ref="E14:F14"/>
    <mergeCell ref="C25:D25"/>
    <mergeCell ref="E25:F25"/>
    <mergeCell ref="E34:F34"/>
    <mergeCell ref="C34:D34"/>
    <mergeCell ref="E47:F47"/>
    <mergeCell ref="C47:D47"/>
    <mergeCell ref="E60:F60"/>
    <mergeCell ref="E90:F90"/>
    <mergeCell ref="E104:F104"/>
    <mergeCell ref="E119:F119"/>
    <mergeCell ref="C90:D90"/>
    <mergeCell ref="C104:D104"/>
    <mergeCell ref="C119:D119"/>
    <mergeCell ref="C148:D148"/>
    <mergeCell ref="C135:D135"/>
    <mergeCell ref="E166:F166"/>
    <mergeCell ref="C166:D166"/>
    <mergeCell ref="E135:F135"/>
    <mergeCell ref="E148:F148"/>
    <mergeCell ref="E158:F158"/>
    <mergeCell ref="C158:D15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9486BE39678549AC58CA037A127A2F" ma:contentTypeVersion="16" ma:contentTypeDescription="Create a new document." ma:contentTypeScope="" ma:versionID="3f0fccd50fc00220363365ab5755a497">
  <xsd:schema xmlns:xsd="http://www.w3.org/2001/XMLSchema" xmlns:xs="http://www.w3.org/2001/XMLSchema" xmlns:p="http://schemas.microsoft.com/office/2006/metadata/properties" xmlns:ns2="b61f17ee-8656-4f79-8c4c-d834bc3d8790" xmlns:ns3="b7e36e87-2eab-4bc2-a8ac-0ccfa0431f5f" targetNamespace="http://schemas.microsoft.com/office/2006/metadata/properties" ma:root="true" ma:fieldsID="f960641f29eb0c470d56c82068951175" ns2:_="" ns3:_="">
    <xsd:import namespace="b61f17ee-8656-4f79-8c4c-d834bc3d8790"/>
    <xsd:import namespace="b7e36e87-2eab-4bc2-a8ac-0ccfa0431f5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1f17ee-8656-4f79-8c4c-d834bc3d879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1b93c52f-c135-4214-b190-88c4f0ab52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e36e87-2eab-4bc2-a8ac-0ccfa0431f5f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d9f5018c-d932-46d2-9f7f-10fa6b9f16b5}" ma:internalName="TaxCatchAll" ma:showField="CatchAllData" ma:web="b7e36e87-2eab-4bc2-a8ac-0ccfa0431f5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e36e87-2eab-4bc2-a8ac-0ccfa0431f5f" xsi:nil="true"/>
    <lcf76f155ced4ddcb4097134ff3c332f xmlns="b61f17ee-8656-4f79-8c4c-d834bc3d879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F26965-8165-4794-85DF-29097DA9A65A}"/>
</file>

<file path=customXml/itemProps2.xml><?xml version="1.0" encoding="utf-8"?>
<ds:datastoreItem xmlns:ds="http://schemas.openxmlformats.org/officeDocument/2006/customXml" ds:itemID="{30322002-E435-4EEE-85FD-C0656D521007}"/>
</file>

<file path=customXml/itemProps3.xml><?xml version="1.0" encoding="utf-8"?>
<ds:datastoreItem xmlns:ds="http://schemas.openxmlformats.org/officeDocument/2006/customXml" ds:itemID="{3EF0FED7-FCE2-4A94-8DDB-5864B4AAB375}"/>
</file>

<file path=docMetadata/LabelInfo.xml><?xml version="1.0" encoding="utf-8"?>
<clbl:labelList xmlns:clbl="http://schemas.microsoft.com/office/2020/mipLabelMetadata">
  <clbl:label id="{2d48fd87-4551-4714-b752-9dbcfbdf6379}" enabled="0" method="" siteId="{2d48fd87-4551-4714-b752-9dbcfbdf637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Malcolm McConnell</dc:creator>
  <cp:keywords/>
  <dc:description/>
  <cp:lastModifiedBy/>
  <cp:revision/>
  <dcterms:created xsi:type="dcterms:W3CDTF">2025-03-28T10:58:52Z</dcterms:created>
  <dcterms:modified xsi:type="dcterms:W3CDTF">2026-02-24T16:01:21Z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0x010100F19486BE39678549AC58CA037A127A2F</vt:lpwstr>
  </property>
  <property fmtid="{D5CDD505-2E9C-101B-9397-08002B2CF9AE}" pid="3" name="MediaServiceImageTags">
    <vt:lpwstr/>
  </property>
</Properties>
</file>